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trlProps/ctrlProp2.xml" ContentType="application/vnd.ms-excel.controlpropertie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trlProps/ctrlProp3.xml" ContentType="application/vnd.ms-excel.controlpropertie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never" codeName="ThisWorkbook"/>
  <mc:AlternateContent xmlns:mc="http://schemas.openxmlformats.org/markup-compatibility/2006">
    <mc:Choice Requires="x15">
      <x15ac:absPath xmlns:x15ac="http://schemas.microsoft.com/office/spreadsheetml/2010/11/ac" url="https://els1-my.sharepoint.com/personal/j_mussche_larcier-intersentia_be/Documents/Bureau/"/>
    </mc:Choice>
  </mc:AlternateContent>
  <xr:revisionPtr revIDLastSave="0" documentId="8_{B0B49967-AC23-414D-9286-F78B1F9D44CD}" xr6:coauthVersionLast="47" xr6:coauthVersionMax="47" xr10:uidLastSave="{00000000-0000-0000-0000-000000000000}"/>
  <bookViews>
    <workbookView showSheetTabs="0" xWindow="-108" yWindow="-108" windowWidth="23256" windowHeight="12456" activeTab="8" xr2:uid="{00000000-000D-0000-FFFF-FFFF00000000}"/>
  </bookViews>
  <sheets>
    <sheet name="Home" sheetId="16" r:id="rId1"/>
    <sheet name="1" sheetId="12" r:id="rId2"/>
    <sheet name="2" sheetId="10" r:id="rId3"/>
    <sheet name="calc" sheetId="11" state="veryHidden" r:id="rId4"/>
    <sheet name="Home FR" sheetId="22" r:id="rId5"/>
    <sheet name="1FR" sheetId="23" r:id="rId6"/>
    <sheet name="2FR" sheetId="34" r:id="rId7"/>
    <sheet name="calcFr" sheetId="35" state="veryHidden" r:id="rId8"/>
    <sheet name="Home B" sheetId="36" r:id="rId9"/>
    <sheet name="2B" sheetId="38" r:id="rId10"/>
    <sheet name="calcB" sheetId="39" state="veryHidden" r:id="rId11"/>
    <sheet name="Home FR B" sheetId="37" r:id="rId12"/>
    <sheet name="2FRB" sheetId="40" r:id="rId13"/>
    <sheet name="calcFRB" sheetId="41" state="veryHidden" r:id="rId14"/>
    <sheet name="EDISEC" sheetId="33" r:id="rId15"/>
  </sheets>
  <definedNames>
    <definedName name="dTM">Home!$D$2</definedName>
    <definedName name="_xlnm.Print_Area" localSheetId="1">'1'!$B$2:$E$175</definedName>
    <definedName name="_xlnm.Print_Area" localSheetId="5">'1FR'!$B$2:$E$166</definedName>
    <definedName name="_xlnm.Print_Area" localSheetId="2">'2'!$B$2:$Q$49</definedName>
    <definedName name="_xlnm.Print_Area" localSheetId="9">'2B'!$B$2:$Q$49</definedName>
    <definedName name="_xlnm.Print_Area" localSheetId="6">'2FR'!$B$2:$Q$49</definedName>
    <definedName name="_xlnm.Print_Area" localSheetId="12">'2FRB'!$B$2:$Q$49</definedName>
    <definedName name="_xlnm.Print_Area" localSheetId="0">Home!$B$2:$F$27</definedName>
    <definedName name="_xlnm.Print_Area" localSheetId="4">'Home FR'!$B$2:$F$24</definedName>
    <definedName name="_xlnm.Print_Titles" localSheetId="2">'2'!$2:$4</definedName>
    <definedName name="_xlnm.Print_Titles" localSheetId="9">'2B'!$2:$4</definedName>
    <definedName name="_xlnm.Print_Titles" localSheetId="6">'2FR'!$2:$4</definedName>
    <definedName name="_xlnm.Print_Titles" localSheetId="12">'2FRB'!$2:$4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33" l="1" a="1"/>
  <c r="B2" i="33" s="1"/>
  <c r="K60" i="10"/>
  <c r="B8" i="41" l="1"/>
  <c r="D119" i="41" s="1"/>
  <c r="Q48" i="40" s="1"/>
  <c r="B8" i="39"/>
  <c r="I19" i="39" s="1"/>
  <c r="B8" i="35"/>
  <c r="B8" i="11"/>
  <c r="Q8" i="40"/>
  <c r="K63" i="40"/>
  <c r="K62" i="40"/>
  <c r="K61" i="40"/>
  <c r="D119" i="39"/>
  <c r="Q48" i="38" s="1"/>
  <c r="C119" i="39"/>
  <c r="Q27" i="38" s="1"/>
  <c r="Q69" i="38" s="1"/>
  <c r="D115" i="39"/>
  <c r="P44" i="38" s="1"/>
  <c r="C115" i="39"/>
  <c r="B62" i="39"/>
  <c r="C63" i="39" s="1"/>
  <c r="B49" i="39"/>
  <c r="I20" i="39"/>
  <c r="I25" i="39" s="1"/>
  <c r="H20" i="39"/>
  <c r="H25" i="39" s="1"/>
  <c r="H26" i="39" s="1"/>
  <c r="H19" i="39"/>
  <c r="I17" i="39"/>
  <c r="D117" i="39"/>
  <c r="P46" i="38" s="1"/>
  <c r="C1" i="39"/>
  <c r="K63" i="38"/>
  <c r="K62" i="38"/>
  <c r="K61" i="38"/>
  <c r="Q44" i="38"/>
  <c r="Q8" i="38"/>
  <c r="B2" i="37"/>
  <c r="B2" i="36" a="1"/>
  <c r="B2" i="36" s="1"/>
  <c r="O23" i="38" l="1"/>
  <c r="O65" i="38" s="1"/>
  <c r="Q23" i="38"/>
  <c r="Q65" i="38" s="1"/>
  <c r="N23" i="38"/>
  <c r="N65" i="38" s="1"/>
  <c r="M23" i="38"/>
  <c r="M65" i="38" s="1"/>
  <c r="P23" i="38"/>
  <c r="P65" i="38" s="1"/>
  <c r="B102" i="41"/>
  <c r="D103" i="41" s="1"/>
  <c r="P19" i="40" s="1"/>
  <c r="P61" i="40" s="1"/>
  <c r="B62" i="41"/>
  <c r="D63" i="41" s="1"/>
  <c r="I19" i="40" s="1"/>
  <c r="I61" i="40" s="1"/>
  <c r="B82" i="39"/>
  <c r="C83" i="39" s="1"/>
  <c r="B92" i="39"/>
  <c r="D93" i="39" s="1"/>
  <c r="B102" i="39"/>
  <c r="D103" i="39" s="1"/>
  <c r="C116" i="39"/>
  <c r="H16" i="39"/>
  <c r="D116" i="39"/>
  <c r="I16" i="39"/>
  <c r="C118" i="39"/>
  <c r="H17" i="39"/>
  <c r="D118" i="39"/>
  <c r="D50" i="39"/>
  <c r="C50" i="39"/>
  <c r="E12" i="38"/>
  <c r="E54" i="38" s="1"/>
  <c r="D12" i="38"/>
  <c r="D54" i="38" s="1"/>
  <c r="E13" i="38"/>
  <c r="E55" i="38" s="1"/>
  <c r="C12" i="38"/>
  <c r="C54" i="38" s="1"/>
  <c r="D13" i="38"/>
  <c r="D55" i="38" s="1"/>
  <c r="E14" i="38"/>
  <c r="E56" i="38" s="1"/>
  <c r="O46" i="38"/>
  <c r="Q46" i="38"/>
  <c r="P20" i="40"/>
  <c r="P62" i="40" s="1"/>
  <c r="O20" i="40"/>
  <c r="O62" i="40" s="1"/>
  <c r="D104" i="41"/>
  <c r="Q19" i="40"/>
  <c r="Q61" i="40" s="1"/>
  <c r="Q21" i="40"/>
  <c r="Q63" i="40" s="1"/>
  <c r="C1" i="41"/>
  <c r="H15" i="41"/>
  <c r="B72" i="41"/>
  <c r="C114" i="41"/>
  <c r="I15" i="41"/>
  <c r="D114" i="41"/>
  <c r="M44" i="38"/>
  <c r="D63" i="39"/>
  <c r="H16" i="41"/>
  <c r="C115" i="41"/>
  <c r="N44" i="38"/>
  <c r="I16" i="41"/>
  <c r="D115" i="41"/>
  <c r="O44" i="38"/>
  <c r="H15" i="39"/>
  <c r="B72" i="39"/>
  <c r="C114" i="39"/>
  <c r="H17" i="41"/>
  <c r="B82" i="41"/>
  <c r="C116" i="41"/>
  <c r="I15" i="39"/>
  <c r="D114" i="39"/>
  <c r="I17" i="41"/>
  <c r="D116" i="41"/>
  <c r="H18" i="41"/>
  <c r="C35" i="41"/>
  <c r="B35" i="41" s="1"/>
  <c r="C117" i="41"/>
  <c r="I18" i="41"/>
  <c r="D35" i="41"/>
  <c r="D117" i="41"/>
  <c r="H19" i="41"/>
  <c r="B49" i="41"/>
  <c r="B92" i="41"/>
  <c r="C118" i="41"/>
  <c r="I19" i="41"/>
  <c r="D118" i="41"/>
  <c r="H18" i="39"/>
  <c r="C35" i="39"/>
  <c r="B35" i="39" s="1"/>
  <c r="D83" i="39"/>
  <c r="C117" i="39"/>
  <c r="H20" i="41"/>
  <c r="C119" i="41"/>
  <c r="Q27" i="40" s="1"/>
  <c r="Q69" i="40" s="1"/>
  <c r="I18" i="39"/>
  <c r="D35" i="39"/>
  <c r="I20" i="41"/>
  <c r="Q24" i="38" l="1"/>
  <c r="Q66" i="38" s="1"/>
  <c r="O24" i="38"/>
  <c r="O66" i="38" s="1"/>
  <c r="N24" i="38"/>
  <c r="N66" i="38" s="1"/>
  <c r="P24" i="38"/>
  <c r="P66" i="38" s="1"/>
  <c r="M19" i="38"/>
  <c r="M61" i="38" s="1"/>
  <c r="M20" i="38"/>
  <c r="M62" i="38" s="1"/>
  <c r="M21" i="38"/>
  <c r="M63" i="38" s="1"/>
  <c r="Q26" i="38"/>
  <c r="Q68" i="38" s="1"/>
  <c r="P26" i="38"/>
  <c r="P68" i="38" s="1"/>
  <c r="Q25" i="38"/>
  <c r="Q67" i="38" s="1"/>
  <c r="O25" i="38"/>
  <c r="O67" i="38" s="1"/>
  <c r="P25" i="38"/>
  <c r="P67" i="38" s="1"/>
  <c r="P19" i="38"/>
  <c r="P61" i="38" s="1"/>
  <c r="Q19" i="38"/>
  <c r="Q61" i="38" s="1"/>
  <c r="Q20" i="38"/>
  <c r="Q62" i="38" s="1"/>
  <c r="O20" i="38"/>
  <c r="O62" i="38" s="1"/>
  <c r="P20" i="38"/>
  <c r="P62" i="38" s="1"/>
  <c r="P21" i="38"/>
  <c r="P63" i="38" s="1"/>
  <c r="N19" i="38"/>
  <c r="N61" i="38" s="1"/>
  <c r="N20" i="38"/>
  <c r="N62" i="38" s="1"/>
  <c r="N21" i="38"/>
  <c r="N63" i="38" s="1"/>
  <c r="O19" i="38"/>
  <c r="O61" i="38" s="1"/>
  <c r="Q21" i="38"/>
  <c r="Q63" i="38" s="1"/>
  <c r="O21" i="38"/>
  <c r="O63" i="38" s="1"/>
  <c r="L21" i="38"/>
  <c r="L63" i="38" s="1"/>
  <c r="L19" i="38"/>
  <c r="L61" i="38" s="1"/>
  <c r="L20" i="38"/>
  <c r="L62" i="38" s="1"/>
  <c r="L22" i="38"/>
  <c r="L64" i="38" s="1"/>
  <c r="O22" i="38"/>
  <c r="O64" i="38" s="1"/>
  <c r="N22" i="38"/>
  <c r="N64" i="38" s="1"/>
  <c r="M22" i="38"/>
  <c r="M64" i="38" s="1"/>
  <c r="P22" i="38"/>
  <c r="P64" i="38" s="1"/>
  <c r="Q22" i="38"/>
  <c r="Q64" i="38" s="1"/>
  <c r="C103" i="41"/>
  <c r="C63" i="41"/>
  <c r="N20" i="40"/>
  <c r="N62" i="40" s="1"/>
  <c r="I25" i="41"/>
  <c r="Q20" i="40"/>
  <c r="Q62" i="40" s="1"/>
  <c r="N21" i="40"/>
  <c r="N63" i="40" s="1"/>
  <c r="N19" i="40"/>
  <c r="N61" i="40" s="1"/>
  <c r="O19" i="40"/>
  <c r="O61" i="40" s="1"/>
  <c r="O21" i="40"/>
  <c r="O63" i="40" s="1"/>
  <c r="P21" i="40"/>
  <c r="P63" i="40" s="1"/>
  <c r="D64" i="41"/>
  <c r="J41" i="40" s="1"/>
  <c r="J19" i="40"/>
  <c r="J61" i="40" s="1"/>
  <c r="J20" i="40"/>
  <c r="J62" i="40" s="1"/>
  <c r="H25" i="41"/>
  <c r="H26" i="41" s="1"/>
  <c r="C103" i="39"/>
  <c r="C93" i="39"/>
  <c r="P47" i="38"/>
  <c r="Q47" i="38"/>
  <c r="D104" i="39"/>
  <c r="Q42" i="38" s="1"/>
  <c r="Q45" i="38"/>
  <c r="P45" i="38"/>
  <c r="O45" i="38"/>
  <c r="N45" i="38"/>
  <c r="D73" i="41"/>
  <c r="C73" i="41"/>
  <c r="D94" i="39"/>
  <c r="O18" i="38"/>
  <c r="O60" i="38" s="1"/>
  <c r="Q18" i="38"/>
  <c r="Q60" i="38" s="1"/>
  <c r="P18" i="38"/>
  <c r="P60" i="38" s="1"/>
  <c r="N18" i="38"/>
  <c r="N60" i="38" s="1"/>
  <c r="K18" i="38"/>
  <c r="K60" i="38" s="1"/>
  <c r="M18" i="38"/>
  <c r="M60" i="38" s="1"/>
  <c r="L18" i="38"/>
  <c r="L60" i="38" s="1"/>
  <c r="J18" i="38"/>
  <c r="J60" i="38" s="1"/>
  <c r="I18" i="38"/>
  <c r="I60" i="38" s="1"/>
  <c r="D51" i="39"/>
  <c r="D93" i="41"/>
  <c r="C93" i="41"/>
  <c r="P37" i="40"/>
  <c r="K36" i="40"/>
  <c r="G35" i="40"/>
  <c r="O33" i="40"/>
  <c r="Q17" i="40"/>
  <c r="Q59" i="40" s="1"/>
  <c r="K16" i="40"/>
  <c r="K58" i="40" s="1"/>
  <c r="F15" i="40"/>
  <c r="F57" i="40" s="1"/>
  <c r="O13" i="40"/>
  <c r="O55" i="40" s="1"/>
  <c r="M12" i="40"/>
  <c r="M54" i="40" s="1"/>
  <c r="H16" i="40"/>
  <c r="H58" i="40" s="1"/>
  <c r="O37" i="40"/>
  <c r="J36" i="40"/>
  <c r="F35" i="40"/>
  <c r="N33" i="40"/>
  <c r="P17" i="40"/>
  <c r="P59" i="40" s="1"/>
  <c r="J16" i="40"/>
  <c r="J58" i="40" s="1"/>
  <c r="Q14" i="40"/>
  <c r="Q56" i="40" s="1"/>
  <c r="N13" i="40"/>
  <c r="N55" i="40" s="1"/>
  <c r="L12" i="40"/>
  <c r="L54" i="40" s="1"/>
  <c r="Q34" i="40"/>
  <c r="N37" i="40"/>
  <c r="I36" i="40"/>
  <c r="M33" i="40"/>
  <c r="O17" i="40"/>
  <c r="O59" i="40" s="1"/>
  <c r="I16" i="40"/>
  <c r="I58" i="40" s="1"/>
  <c r="P14" i="40"/>
  <c r="P56" i="40" s="1"/>
  <c r="M13" i="40"/>
  <c r="M55" i="40" s="1"/>
  <c r="K12" i="40"/>
  <c r="K54" i="40" s="1"/>
  <c r="L33" i="40"/>
  <c r="N17" i="40"/>
  <c r="N59" i="40" s="1"/>
  <c r="L13" i="40"/>
  <c r="L55" i="40" s="1"/>
  <c r="J12" i="40"/>
  <c r="J54" i="40" s="1"/>
  <c r="M37" i="40"/>
  <c r="H36" i="40"/>
  <c r="P34" i="40"/>
  <c r="O14" i="40"/>
  <c r="O56" i="40" s="1"/>
  <c r="L37" i="40"/>
  <c r="G36" i="40"/>
  <c r="O34" i="40"/>
  <c r="K33" i="40"/>
  <c r="M17" i="40"/>
  <c r="M59" i="40" s="1"/>
  <c r="G16" i="40"/>
  <c r="G58" i="40" s="1"/>
  <c r="N14" i="40"/>
  <c r="N56" i="40" s="1"/>
  <c r="K13" i="40"/>
  <c r="K55" i="40" s="1"/>
  <c r="I12" i="40"/>
  <c r="I54" i="40" s="1"/>
  <c r="Q38" i="40"/>
  <c r="K37" i="40"/>
  <c r="F36" i="40"/>
  <c r="N34" i="40"/>
  <c r="J33" i="40"/>
  <c r="L17" i="40"/>
  <c r="L59" i="40" s="1"/>
  <c r="Q15" i="40"/>
  <c r="Q57" i="40" s="1"/>
  <c r="M14" i="40"/>
  <c r="M56" i="40" s="1"/>
  <c r="J13" i="40"/>
  <c r="J55" i="40" s="1"/>
  <c r="H12" i="40"/>
  <c r="H54" i="40" s="1"/>
  <c r="P38" i="40"/>
  <c r="J37" i="40"/>
  <c r="Q35" i="40"/>
  <c r="M34" i="40"/>
  <c r="I33" i="40"/>
  <c r="K17" i="40"/>
  <c r="K59" i="40" s="1"/>
  <c r="P15" i="40"/>
  <c r="P57" i="40" s="1"/>
  <c r="L14" i="40"/>
  <c r="L56" i="40" s="1"/>
  <c r="I13" i="40"/>
  <c r="I55" i="40" s="1"/>
  <c r="G12" i="40"/>
  <c r="G54" i="40" s="1"/>
  <c r="P36" i="40"/>
  <c r="G14" i="40"/>
  <c r="G56" i="40" s="1"/>
  <c r="O38" i="40"/>
  <c r="I37" i="40"/>
  <c r="P35" i="40"/>
  <c r="L34" i="40"/>
  <c r="H33" i="40"/>
  <c r="J17" i="40"/>
  <c r="J59" i="40" s="1"/>
  <c r="O15" i="40"/>
  <c r="O57" i="40" s="1"/>
  <c r="K14" i="40"/>
  <c r="K56" i="40" s="1"/>
  <c r="H13" i="40"/>
  <c r="H55" i="40" s="1"/>
  <c r="F12" i="40"/>
  <c r="F54" i="40" s="1"/>
  <c r="K38" i="40"/>
  <c r="P16" i="40"/>
  <c r="P58" i="40" s="1"/>
  <c r="N38" i="40"/>
  <c r="H37" i="40"/>
  <c r="O35" i="40"/>
  <c r="K34" i="40"/>
  <c r="G33" i="40"/>
  <c r="I17" i="40"/>
  <c r="I59" i="40" s="1"/>
  <c r="N15" i="40"/>
  <c r="N57" i="40" s="1"/>
  <c r="J14" i="40"/>
  <c r="J56" i="40" s="1"/>
  <c r="G13" i="40"/>
  <c r="G55" i="40" s="1"/>
  <c r="M38" i="40"/>
  <c r="G37" i="40"/>
  <c r="N35" i="40"/>
  <c r="J34" i="40"/>
  <c r="F33" i="40"/>
  <c r="H17" i="40"/>
  <c r="H59" i="40" s="1"/>
  <c r="M15" i="40"/>
  <c r="M57" i="40" s="1"/>
  <c r="I14" i="40"/>
  <c r="I56" i="40" s="1"/>
  <c r="F13" i="40"/>
  <c r="F55" i="40" s="1"/>
  <c r="L38" i="40"/>
  <c r="Q36" i="40"/>
  <c r="M35" i="40"/>
  <c r="I34" i="40"/>
  <c r="Q16" i="40"/>
  <c r="Q58" i="40" s="1"/>
  <c r="L15" i="40"/>
  <c r="L57" i="40" s="1"/>
  <c r="H14" i="40"/>
  <c r="H56" i="40" s="1"/>
  <c r="H34" i="40"/>
  <c r="K15" i="40"/>
  <c r="K57" i="40" s="1"/>
  <c r="J15" i="40"/>
  <c r="J57" i="40" s="1"/>
  <c r="L35" i="40"/>
  <c r="J38" i="40"/>
  <c r="O36" i="40"/>
  <c r="K35" i="40"/>
  <c r="G34" i="40"/>
  <c r="O16" i="40"/>
  <c r="O58" i="40" s="1"/>
  <c r="F14" i="40"/>
  <c r="F56" i="40" s="1"/>
  <c r="Q12" i="40"/>
  <c r="Q54" i="40" s="1"/>
  <c r="I38" i="40"/>
  <c r="N36" i="40"/>
  <c r="J35" i="40"/>
  <c r="F34" i="40"/>
  <c r="N16" i="40"/>
  <c r="N58" i="40" s="1"/>
  <c r="I15" i="40"/>
  <c r="I57" i="40" s="1"/>
  <c r="P12" i="40"/>
  <c r="P54" i="40" s="1"/>
  <c r="H38" i="40"/>
  <c r="M36" i="40"/>
  <c r="I35" i="40"/>
  <c r="Q33" i="40"/>
  <c r="M16" i="40"/>
  <c r="M58" i="40" s="1"/>
  <c r="H15" i="40"/>
  <c r="H57" i="40" s="1"/>
  <c r="Q13" i="40"/>
  <c r="Q55" i="40" s="1"/>
  <c r="O12" i="40"/>
  <c r="O54" i="40" s="1"/>
  <c r="Q37" i="40"/>
  <c r="L36" i="40"/>
  <c r="H35" i="40"/>
  <c r="P33" i="40"/>
  <c r="L16" i="40"/>
  <c r="L58" i="40" s="1"/>
  <c r="G15" i="40"/>
  <c r="G57" i="40" s="1"/>
  <c r="P13" i="40"/>
  <c r="P55" i="40" s="1"/>
  <c r="N12" i="40"/>
  <c r="N54" i="40" s="1"/>
  <c r="O44" i="40"/>
  <c r="Q44" i="40"/>
  <c r="P44" i="40"/>
  <c r="N44" i="40"/>
  <c r="M44" i="40"/>
  <c r="Q25" i="40"/>
  <c r="Q67" i="40" s="1"/>
  <c r="P25" i="40"/>
  <c r="P67" i="40" s="1"/>
  <c r="O25" i="40"/>
  <c r="O67" i="40" s="1"/>
  <c r="O22" i="40"/>
  <c r="O64" i="40" s="1"/>
  <c r="N22" i="40"/>
  <c r="N64" i="40" s="1"/>
  <c r="Q22" i="40"/>
  <c r="Q64" i="40" s="1"/>
  <c r="P22" i="40"/>
  <c r="P64" i="40" s="1"/>
  <c r="M22" i="40"/>
  <c r="M64" i="40" s="1"/>
  <c r="L22" i="40"/>
  <c r="L64" i="40" s="1"/>
  <c r="D73" i="39"/>
  <c r="C73" i="39"/>
  <c r="I24" i="41"/>
  <c r="H24" i="41"/>
  <c r="I23" i="41"/>
  <c r="H23" i="41"/>
  <c r="I22" i="41"/>
  <c r="H22" i="41"/>
  <c r="Q40" i="40"/>
  <c r="Q42" i="40"/>
  <c r="P40" i="40"/>
  <c r="P42" i="40"/>
  <c r="O40" i="40"/>
  <c r="O42" i="40"/>
  <c r="N40" i="40"/>
  <c r="N42" i="40"/>
  <c r="Q41" i="40"/>
  <c r="P41" i="40"/>
  <c r="O41" i="40"/>
  <c r="N41" i="40"/>
  <c r="N42" i="38"/>
  <c r="Q26" i="40"/>
  <c r="Q68" i="40" s="1"/>
  <c r="P26" i="40"/>
  <c r="P68" i="40" s="1"/>
  <c r="Q46" i="40"/>
  <c r="P46" i="40"/>
  <c r="O46" i="40"/>
  <c r="D84" i="39"/>
  <c r="I19" i="38"/>
  <c r="I61" i="38" s="1"/>
  <c r="J19" i="38"/>
  <c r="J61" i="38" s="1"/>
  <c r="D64" i="39"/>
  <c r="J20" i="38"/>
  <c r="J62" i="38" s="1"/>
  <c r="Q23" i="40"/>
  <c r="Q65" i="40" s="1"/>
  <c r="P23" i="40"/>
  <c r="P65" i="40" s="1"/>
  <c r="O23" i="40"/>
  <c r="O65" i="40" s="1"/>
  <c r="N23" i="40"/>
  <c r="N65" i="40" s="1"/>
  <c r="M23" i="40"/>
  <c r="M65" i="40" s="1"/>
  <c r="Q45" i="40"/>
  <c r="P45" i="40"/>
  <c r="O45" i="40"/>
  <c r="N45" i="40"/>
  <c r="I24" i="39"/>
  <c r="H24" i="39"/>
  <c r="I23" i="39"/>
  <c r="H23" i="39"/>
  <c r="I22" i="39"/>
  <c r="H22" i="39"/>
  <c r="O43" i="38"/>
  <c r="Q43" i="38"/>
  <c r="P43" i="38"/>
  <c r="M43" i="38"/>
  <c r="N43" i="38"/>
  <c r="L43" i="38"/>
  <c r="O43" i="40"/>
  <c r="L43" i="40"/>
  <c r="N43" i="40"/>
  <c r="M43" i="40"/>
  <c r="Q43" i="40"/>
  <c r="P43" i="40"/>
  <c r="D50" i="41"/>
  <c r="C50" i="41"/>
  <c r="L37" i="38"/>
  <c r="G36" i="38"/>
  <c r="O34" i="38"/>
  <c r="K33" i="38"/>
  <c r="M17" i="38"/>
  <c r="M59" i="38" s="1"/>
  <c r="G16" i="38"/>
  <c r="G58" i="38" s="1"/>
  <c r="N14" i="38"/>
  <c r="N56" i="38" s="1"/>
  <c r="K13" i="38"/>
  <c r="K55" i="38" s="1"/>
  <c r="I12" i="38"/>
  <c r="I54" i="38" s="1"/>
  <c r="J37" i="38"/>
  <c r="I33" i="38"/>
  <c r="L14" i="38"/>
  <c r="L56" i="38" s="1"/>
  <c r="G12" i="38"/>
  <c r="G54" i="38" s="1"/>
  <c r="O38" i="38"/>
  <c r="I37" i="38"/>
  <c r="L34" i="38"/>
  <c r="J17" i="38"/>
  <c r="J59" i="38" s="1"/>
  <c r="K14" i="38"/>
  <c r="K56" i="38" s="1"/>
  <c r="F12" i="38"/>
  <c r="F54" i="38" s="1"/>
  <c r="H37" i="38"/>
  <c r="I17" i="38"/>
  <c r="I59" i="38" s="1"/>
  <c r="K36" i="38"/>
  <c r="Q38" i="38"/>
  <c r="K37" i="38"/>
  <c r="F36" i="38"/>
  <c r="N34" i="38"/>
  <c r="J33" i="38"/>
  <c r="L17" i="38"/>
  <c r="L59" i="38" s="1"/>
  <c r="Q15" i="38"/>
  <c r="Q57" i="38" s="1"/>
  <c r="M14" i="38"/>
  <c r="M56" i="38" s="1"/>
  <c r="J13" i="38"/>
  <c r="J55" i="38" s="1"/>
  <c r="H12" i="38"/>
  <c r="H54" i="38" s="1"/>
  <c r="P38" i="38"/>
  <c r="Q35" i="38"/>
  <c r="K17" i="38"/>
  <c r="K59" i="38" s="1"/>
  <c r="I13" i="38"/>
  <c r="I55" i="38" s="1"/>
  <c r="P35" i="38"/>
  <c r="H33" i="38"/>
  <c r="O15" i="38"/>
  <c r="O57" i="38" s="1"/>
  <c r="H13" i="38"/>
  <c r="H55" i="38" s="1"/>
  <c r="K34" i="38"/>
  <c r="N15" i="38"/>
  <c r="N57" i="38" s="1"/>
  <c r="M38" i="38"/>
  <c r="J34" i="38"/>
  <c r="I14" i="38"/>
  <c r="I56" i="38" s="1"/>
  <c r="P37" i="38"/>
  <c r="M34" i="38"/>
  <c r="P15" i="38"/>
  <c r="P57" i="38" s="1"/>
  <c r="O35" i="38"/>
  <c r="G13" i="38"/>
  <c r="G55" i="38" s="1"/>
  <c r="N38" i="38"/>
  <c r="N35" i="38"/>
  <c r="M15" i="38"/>
  <c r="M57" i="38" s="1"/>
  <c r="G33" i="38"/>
  <c r="J14" i="38"/>
  <c r="J56" i="38" s="1"/>
  <c r="G37" i="38"/>
  <c r="F33" i="38"/>
  <c r="H17" i="38"/>
  <c r="H59" i="38" s="1"/>
  <c r="F13" i="38"/>
  <c r="F55" i="38" s="1"/>
  <c r="O33" i="38"/>
  <c r="Q17" i="38"/>
  <c r="Q59" i="38" s="1"/>
  <c r="L38" i="38"/>
  <c r="Q36" i="38"/>
  <c r="M35" i="38"/>
  <c r="I34" i="38"/>
  <c r="Q16" i="38"/>
  <c r="Q58" i="38" s="1"/>
  <c r="L15" i="38"/>
  <c r="L57" i="38" s="1"/>
  <c r="H14" i="38"/>
  <c r="H56" i="38" s="1"/>
  <c r="O16" i="38"/>
  <c r="O58" i="38" s="1"/>
  <c r="Q12" i="38"/>
  <c r="Q54" i="38" s="1"/>
  <c r="J35" i="38"/>
  <c r="H38" i="38"/>
  <c r="I35" i="38"/>
  <c r="M16" i="38"/>
  <c r="M58" i="38" s="1"/>
  <c r="G35" i="38"/>
  <c r="K38" i="38"/>
  <c r="P36" i="38"/>
  <c r="L35" i="38"/>
  <c r="H34" i="38"/>
  <c r="P16" i="38"/>
  <c r="P58" i="38" s="1"/>
  <c r="K15" i="38"/>
  <c r="K57" i="38" s="1"/>
  <c r="G14" i="38"/>
  <c r="G56" i="38" s="1"/>
  <c r="F14" i="38"/>
  <c r="F56" i="38" s="1"/>
  <c r="N36" i="38"/>
  <c r="F34" i="38"/>
  <c r="I15" i="38"/>
  <c r="I57" i="38" s="1"/>
  <c r="H15" i="38"/>
  <c r="H57" i="38" s="1"/>
  <c r="Q37" i="38"/>
  <c r="L36" i="38"/>
  <c r="P33" i="38"/>
  <c r="L16" i="38"/>
  <c r="L58" i="38" s="1"/>
  <c r="G15" i="38"/>
  <c r="G57" i="38" s="1"/>
  <c r="J38" i="38"/>
  <c r="O36" i="38"/>
  <c r="K35" i="38"/>
  <c r="G34" i="38"/>
  <c r="J15" i="38"/>
  <c r="J57" i="38" s="1"/>
  <c r="P13" i="38"/>
  <c r="P55" i="38" s="1"/>
  <c r="I38" i="38"/>
  <c r="N16" i="38"/>
  <c r="N58" i="38" s="1"/>
  <c r="P12" i="38"/>
  <c r="P54" i="38" s="1"/>
  <c r="M36" i="38"/>
  <c r="O12" i="38"/>
  <c r="O54" i="38" s="1"/>
  <c r="Q33" i="38"/>
  <c r="Q13" i="38"/>
  <c r="Q55" i="38" s="1"/>
  <c r="H35" i="38"/>
  <c r="N12" i="38"/>
  <c r="N54" i="38" s="1"/>
  <c r="N37" i="38"/>
  <c r="I36" i="38"/>
  <c r="Q34" i="38"/>
  <c r="M33" i="38"/>
  <c r="O17" i="38"/>
  <c r="O59" i="38" s="1"/>
  <c r="I16" i="38"/>
  <c r="I58" i="38" s="1"/>
  <c r="P14" i="38"/>
  <c r="P56" i="38" s="1"/>
  <c r="M13" i="38"/>
  <c r="M55" i="38" s="1"/>
  <c r="K12" i="38"/>
  <c r="K54" i="38" s="1"/>
  <c r="L13" i="38"/>
  <c r="L55" i="38" s="1"/>
  <c r="M12" i="38"/>
  <c r="M54" i="38" s="1"/>
  <c r="M37" i="38"/>
  <c r="H36" i="38"/>
  <c r="N33" i="38"/>
  <c r="P17" i="38"/>
  <c r="P59" i="38" s="1"/>
  <c r="N17" i="38"/>
  <c r="N59" i="38" s="1"/>
  <c r="K16" i="38"/>
  <c r="K58" i="38" s="1"/>
  <c r="J36" i="38"/>
  <c r="H16" i="38"/>
  <c r="H58" i="38" s="1"/>
  <c r="F35" i="38"/>
  <c r="Q14" i="38"/>
  <c r="Q56" i="38" s="1"/>
  <c r="L33" i="38"/>
  <c r="N13" i="38"/>
  <c r="N55" i="38" s="1"/>
  <c r="L12" i="38"/>
  <c r="L54" i="38" s="1"/>
  <c r="J12" i="38"/>
  <c r="J54" i="38" s="1"/>
  <c r="O37" i="38"/>
  <c r="J16" i="38"/>
  <c r="J58" i="38" s="1"/>
  <c r="P34" i="38"/>
  <c r="O14" i="38"/>
  <c r="O56" i="38" s="1"/>
  <c r="F15" i="38"/>
  <c r="F57" i="38" s="1"/>
  <c r="O13" i="38"/>
  <c r="O55" i="38" s="1"/>
  <c r="E12" i="40"/>
  <c r="E54" i="40" s="1"/>
  <c r="D12" i="40"/>
  <c r="D54" i="40" s="1"/>
  <c r="E13" i="40"/>
  <c r="E55" i="40" s="1"/>
  <c r="C12" i="40"/>
  <c r="C54" i="40" s="1"/>
  <c r="D13" i="40"/>
  <c r="D55" i="40" s="1"/>
  <c r="E14" i="40"/>
  <c r="E56" i="40" s="1"/>
  <c r="Q47" i="40"/>
  <c r="P47" i="40"/>
  <c r="Q24" i="40"/>
  <c r="Q66" i="40" s="1"/>
  <c r="O24" i="40"/>
  <c r="O66" i="40" s="1"/>
  <c r="P24" i="40"/>
  <c r="P66" i="40" s="1"/>
  <c r="N24" i="40"/>
  <c r="N66" i="40" s="1"/>
  <c r="D83" i="41"/>
  <c r="C83" i="41"/>
  <c r="P41" i="38" l="1"/>
  <c r="O40" i="38"/>
  <c r="I40" i="40"/>
  <c r="O42" i="38"/>
  <c r="Q40" i="38"/>
  <c r="N40" i="38"/>
  <c r="O41" i="38"/>
  <c r="Q41" i="38"/>
  <c r="N41" i="38"/>
  <c r="J40" i="40"/>
  <c r="P42" i="38"/>
  <c r="P40" i="38"/>
  <c r="K19" i="38"/>
  <c r="K21" i="38"/>
  <c r="D74" i="39"/>
  <c r="K20" i="38"/>
  <c r="I39" i="38"/>
  <c r="Q39" i="38"/>
  <c r="P39" i="38"/>
  <c r="M39" i="38"/>
  <c r="O39" i="38"/>
  <c r="N39" i="38"/>
  <c r="K39" i="38"/>
  <c r="J39" i="38"/>
  <c r="L39" i="38"/>
  <c r="J40" i="38"/>
  <c r="I40" i="38"/>
  <c r="J41" i="38"/>
  <c r="L40" i="38"/>
  <c r="L42" i="38"/>
  <c r="L41" i="38"/>
  <c r="D51" i="41"/>
  <c r="Q18" i="40"/>
  <c r="Q60" i="40" s="1"/>
  <c r="P18" i="40"/>
  <c r="P60" i="40" s="1"/>
  <c r="L18" i="40"/>
  <c r="L60" i="40" s="1"/>
  <c r="O18" i="40"/>
  <c r="O60" i="40" s="1"/>
  <c r="N18" i="40"/>
  <c r="N60" i="40" s="1"/>
  <c r="M18" i="40"/>
  <c r="M60" i="40" s="1"/>
  <c r="K18" i="40"/>
  <c r="K60" i="40" s="1"/>
  <c r="J18" i="40"/>
  <c r="J60" i="40" s="1"/>
  <c r="I18" i="40"/>
  <c r="I60" i="40" s="1"/>
  <c r="L19" i="40"/>
  <c r="L61" i="40" s="1"/>
  <c r="D84" i="41"/>
  <c r="L21" i="40"/>
  <c r="L63" i="40" s="1"/>
  <c r="L20" i="40"/>
  <c r="L62" i="40" s="1"/>
  <c r="M40" i="38"/>
  <c r="M42" i="38"/>
  <c r="M41" i="38"/>
  <c r="D94" i="41"/>
  <c r="M19" i="40"/>
  <c r="M61" i="40" s="1"/>
  <c r="M21" i="40"/>
  <c r="M63" i="40" s="1"/>
  <c r="M20" i="40"/>
  <c r="M62" i="40" s="1"/>
  <c r="K19" i="40"/>
  <c r="K21" i="40"/>
  <c r="D74" i="41"/>
  <c r="K20" i="40"/>
  <c r="Q8" i="34"/>
  <c r="D119" i="35"/>
  <c r="Q48" i="34" s="1"/>
  <c r="C1" i="35"/>
  <c r="K63" i="34"/>
  <c r="K62" i="34"/>
  <c r="K61" i="34"/>
  <c r="Q8" i="10"/>
  <c r="L41" i="40" l="1"/>
  <c r="L40" i="40"/>
  <c r="L42" i="40"/>
  <c r="K41" i="40"/>
  <c r="K40" i="40"/>
  <c r="K42" i="40"/>
  <c r="K40" i="38"/>
  <c r="K42" i="38"/>
  <c r="K41" i="38"/>
  <c r="M40" i="40"/>
  <c r="M42" i="40"/>
  <c r="M41" i="40"/>
  <c r="M39" i="40"/>
  <c r="L39" i="40"/>
  <c r="K39" i="40"/>
  <c r="J39" i="40"/>
  <c r="I39" i="40"/>
  <c r="Q39" i="40"/>
  <c r="P39" i="40"/>
  <c r="O39" i="40"/>
  <c r="N39" i="40"/>
  <c r="B62" i="35"/>
  <c r="B102" i="35"/>
  <c r="H15" i="35"/>
  <c r="B72" i="35"/>
  <c r="C114" i="35"/>
  <c r="D114" i="35"/>
  <c r="H16" i="35"/>
  <c r="C115" i="35"/>
  <c r="I16" i="35"/>
  <c r="D115" i="35"/>
  <c r="H17" i="35"/>
  <c r="B82" i="35"/>
  <c r="C116" i="35"/>
  <c r="I15" i="35"/>
  <c r="I17" i="35"/>
  <c r="D116" i="35"/>
  <c r="H18" i="35"/>
  <c r="C35" i="35"/>
  <c r="B35" i="35" s="1"/>
  <c r="C117" i="35"/>
  <c r="I18" i="35"/>
  <c r="D35" i="35"/>
  <c r="D117" i="35"/>
  <c r="H19" i="35"/>
  <c r="B49" i="35"/>
  <c r="B92" i="35"/>
  <c r="C118" i="35"/>
  <c r="I19" i="35"/>
  <c r="D118" i="35"/>
  <c r="H20" i="35"/>
  <c r="C119" i="35"/>
  <c r="Q27" i="34" s="1"/>
  <c r="Q69" i="34" s="1"/>
  <c r="I20" i="35"/>
  <c r="I25" i="35" s="1"/>
  <c r="K61" i="10"/>
  <c r="K62" i="10"/>
  <c r="K63" i="10"/>
  <c r="H25" i="35" l="1"/>
  <c r="H26" i="35" s="1"/>
  <c r="M44" i="34"/>
  <c r="P44" i="34"/>
  <c r="Q44" i="34"/>
  <c r="O44" i="34"/>
  <c r="N44" i="34"/>
  <c r="Q24" i="34"/>
  <c r="Q66" i="34" s="1"/>
  <c r="P24" i="34"/>
  <c r="P66" i="34" s="1"/>
  <c r="O24" i="34"/>
  <c r="O66" i="34" s="1"/>
  <c r="N24" i="34"/>
  <c r="N66" i="34" s="1"/>
  <c r="D93" i="35"/>
  <c r="C93" i="35"/>
  <c r="E12" i="34"/>
  <c r="E54" i="34" s="1"/>
  <c r="D13" i="34"/>
  <c r="D55" i="34" s="1"/>
  <c r="E14" i="34"/>
  <c r="E56" i="34" s="1"/>
  <c r="C12" i="34"/>
  <c r="C54" i="34" s="1"/>
  <c r="D12" i="34"/>
  <c r="D54" i="34" s="1"/>
  <c r="E13" i="34"/>
  <c r="E55" i="34" s="1"/>
  <c r="D83" i="35"/>
  <c r="C83" i="35"/>
  <c r="Q26" i="34"/>
  <c r="Q68" i="34" s="1"/>
  <c r="P26" i="34"/>
  <c r="P68" i="34" s="1"/>
  <c r="Q46" i="34"/>
  <c r="P46" i="34"/>
  <c r="O46" i="34"/>
  <c r="O43" i="34"/>
  <c r="N43" i="34"/>
  <c r="M43" i="34"/>
  <c r="L43" i="34"/>
  <c r="Q43" i="34"/>
  <c r="P43" i="34"/>
  <c r="D50" i="35"/>
  <c r="C50" i="35"/>
  <c r="P37" i="34"/>
  <c r="K36" i="34"/>
  <c r="G35" i="34"/>
  <c r="O33" i="34"/>
  <c r="Q17" i="34"/>
  <c r="Q59" i="34" s="1"/>
  <c r="K16" i="34"/>
  <c r="K58" i="34" s="1"/>
  <c r="F15" i="34"/>
  <c r="F57" i="34" s="1"/>
  <c r="O13" i="34"/>
  <c r="O55" i="34" s="1"/>
  <c r="M12" i="34"/>
  <c r="M54" i="34" s="1"/>
  <c r="J36" i="34"/>
  <c r="F35" i="34"/>
  <c r="P17" i="34"/>
  <c r="P59" i="34" s="1"/>
  <c r="Q14" i="34"/>
  <c r="Q56" i="34" s="1"/>
  <c r="N13" i="34"/>
  <c r="N55" i="34" s="1"/>
  <c r="I36" i="34"/>
  <c r="Q34" i="34"/>
  <c r="I16" i="34"/>
  <c r="I58" i="34" s="1"/>
  <c r="K12" i="34"/>
  <c r="K54" i="34" s="1"/>
  <c r="L33" i="34"/>
  <c r="N17" i="34"/>
  <c r="N59" i="34" s="1"/>
  <c r="J12" i="34"/>
  <c r="J54" i="34" s="1"/>
  <c r="O37" i="34"/>
  <c r="N33" i="34"/>
  <c r="J16" i="34"/>
  <c r="J58" i="34" s="1"/>
  <c r="L12" i="34"/>
  <c r="L54" i="34" s="1"/>
  <c r="O17" i="34"/>
  <c r="O59" i="34" s="1"/>
  <c r="M13" i="34"/>
  <c r="M55" i="34" s="1"/>
  <c r="L13" i="34"/>
  <c r="L55" i="34" s="1"/>
  <c r="I12" i="34"/>
  <c r="I54" i="34" s="1"/>
  <c r="N36" i="34"/>
  <c r="N37" i="34"/>
  <c r="M33" i="34"/>
  <c r="P14" i="34"/>
  <c r="P56" i="34" s="1"/>
  <c r="P34" i="34"/>
  <c r="H16" i="34"/>
  <c r="H58" i="34" s="1"/>
  <c r="K13" i="34"/>
  <c r="K55" i="34" s="1"/>
  <c r="N12" i="34"/>
  <c r="N54" i="34" s="1"/>
  <c r="M37" i="34"/>
  <c r="H36" i="34"/>
  <c r="O14" i="34"/>
  <c r="O56" i="34" s="1"/>
  <c r="L37" i="34"/>
  <c r="G36" i="34"/>
  <c r="O34" i="34"/>
  <c r="K33" i="34"/>
  <c r="M17" i="34"/>
  <c r="M59" i="34" s="1"/>
  <c r="G16" i="34"/>
  <c r="G58" i="34" s="1"/>
  <c r="N14" i="34"/>
  <c r="N56" i="34" s="1"/>
  <c r="F34" i="34"/>
  <c r="N16" i="34"/>
  <c r="N58" i="34" s="1"/>
  <c r="Q38" i="34"/>
  <c r="K37" i="34"/>
  <c r="F36" i="34"/>
  <c r="N34" i="34"/>
  <c r="J33" i="34"/>
  <c r="L17" i="34"/>
  <c r="L59" i="34" s="1"/>
  <c r="Q15" i="34"/>
  <c r="Q57" i="34" s="1"/>
  <c r="M14" i="34"/>
  <c r="M56" i="34" s="1"/>
  <c r="J13" i="34"/>
  <c r="J55" i="34" s="1"/>
  <c r="H12" i="34"/>
  <c r="H54" i="34" s="1"/>
  <c r="N15" i="34"/>
  <c r="N57" i="34" s="1"/>
  <c r="I34" i="34"/>
  <c r="H34" i="34"/>
  <c r="P38" i="34"/>
  <c r="J37" i="34"/>
  <c r="Q35" i="34"/>
  <c r="M34" i="34"/>
  <c r="I33" i="34"/>
  <c r="K17" i="34"/>
  <c r="K59" i="34" s="1"/>
  <c r="P15" i="34"/>
  <c r="P57" i="34" s="1"/>
  <c r="L14" i="34"/>
  <c r="L56" i="34" s="1"/>
  <c r="I13" i="34"/>
  <c r="I55" i="34" s="1"/>
  <c r="G12" i="34"/>
  <c r="G54" i="34" s="1"/>
  <c r="J14" i="34"/>
  <c r="J56" i="34" s="1"/>
  <c r="M15" i="34"/>
  <c r="M57" i="34" s="1"/>
  <c r="L35" i="34"/>
  <c r="J38" i="34"/>
  <c r="G34" i="34"/>
  <c r="Q12" i="34"/>
  <c r="Q54" i="34" s="1"/>
  <c r="I15" i="34"/>
  <c r="I57" i="34" s="1"/>
  <c r="O38" i="34"/>
  <c r="I37" i="34"/>
  <c r="P35" i="34"/>
  <c r="L34" i="34"/>
  <c r="H33" i="34"/>
  <c r="J17" i="34"/>
  <c r="J59" i="34" s="1"/>
  <c r="O15" i="34"/>
  <c r="O57" i="34" s="1"/>
  <c r="K14" i="34"/>
  <c r="K56" i="34" s="1"/>
  <c r="H13" i="34"/>
  <c r="H55" i="34" s="1"/>
  <c r="F12" i="34"/>
  <c r="F54" i="34" s="1"/>
  <c r="K34" i="34"/>
  <c r="G13" i="34"/>
  <c r="G55" i="34" s="1"/>
  <c r="F13" i="34"/>
  <c r="F55" i="34" s="1"/>
  <c r="Q36" i="34"/>
  <c r="L15" i="34"/>
  <c r="L57" i="34" s="1"/>
  <c r="K38" i="34"/>
  <c r="K15" i="34"/>
  <c r="K57" i="34" s="1"/>
  <c r="F14" i="34"/>
  <c r="F56" i="34" s="1"/>
  <c r="P12" i="34"/>
  <c r="P54" i="34" s="1"/>
  <c r="N38" i="34"/>
  <c r="H37" i="34"/>
  <c r="O35" i="34"/>
  <c r="G33" i="34"/>
  <c r="I17" i="34"/>
  <c r="I59" i="34" s="1"/>
  <c r="I14" i="34"/>
  <c r="I56" i="34" s="1"/>
  <c r="M35" i="34"/>
  <c r="H14" i="34"/>
  <c r="H56" i="34" s="1"/>
  <c r="G14" i="34"/>
  <c r="G56" i="34" s="1"/>
  <c r="O16" i="34"/>
  <c r="O58" i="34" s="1"/>
  <c r="M38" i="34"/>
  <c r="G37" i="34"/>
  <c r="N35" i="34"/>
  <c r="J34" i="34"/>
  <c r="F33" i="34"/>
  <c r="H17" i="34"/>
  <c r="H59" i="34" s="1"/>
  <c r="L38" i="34"/>
  <c r="Q16" i="34"/>
  <c r="Q58" i="34" s="1"/>
  <c r="P36" i="34"/>
  <c r="P16" i="34"/>
  <c r="P58" i="34" s="1"/>
  <c r="I38" i="34"/>
  <c r="O36" i="34"/>
  <c r="K35" i="34"/>
  <c r="J15" i="34"/>
  <c r="J57" i="34" s="1"/>
  <c r="J35" i="34"/>
  <c r="H38" i="34"/>
  <c r="M36" i="34"/>
  <c r="I35" i="34"/>
  <c r="Q33" i="34"/>
  <c r="M16" i="34"/>
  <c r="M58" i="34" s="1"/>
  <c r="H15" i="34"/>
  <c r="H57" i="34" s="1"/>
  <c r="Q13" i="34"/>
  <c r="Q55" i="34" s="1"/>
  <c r="O12" i="34"/>
  <c r="O54" i="34" s="1"/>
  <c r="Q37" i="34"/>
  <c r="L36" i="34"/>
  <c r="H35" i="34"/>
  <c r="P33" i="34"/>
  <c r="L16" i="34"/>
  <c r="L58" i="34" s="1"/>
  <c r="G15" i="34"/>
  <c r="G57" i="34" s="1"/>
  <c r="P13" i="34"/>
  <c r="P55" i="34" s="1"/>
  <c r="Q25" i="34"/>
  <c r="Q67" i="34" s="1"/>
  <c r="P25" i="34"/>
  <c r="P67" i="34" s="1"/>
  <c r="O25" i="34"/>
  <c r="O67" i="34" s="1"/>
  <c r="I24" i="35"/>
  <c r="H23" i="35"/>
  <c r="I23" i="35"/>
  <c r="H24" i="35"/>
  <c r="I22" i="35"/>
  <c r="H22" i="35"/>
  <c r="Q45" i="34"/>
  <c r="P45" i="34"/>
  <c r="O45" i="34"/>
  <c r="N45" i="34"/>
  <c r="Q47" i="34"/>
  <c r="P47" i="34"/>
  <c r="Q23" i="34"/>
  <c r="Q65" i="34" s="1"/>
  <c r="P23" i="34"/>
  <c r="P65" i="34" s="1"/>
  <c r="M23" i="34"/>
  <c r="M65" i="34" s="1"/>
  <c r="O23" i="34"/>
  <c r="O65" i="34" s="1"/>
  <c r="N23" i="34"/>
  <c r="N65" i="34" s="1"/>
  <c r="M22" i="34"/>
  <c r="M64" i="34" s="1"/>
  <c r="N22" i="34"/>
  <c r="N64" i="34" s="1"/>
  <c r="Q22" i="34"/>
  <c r="Q64" i="34" s="1"/>
  <c r="P22" i="34"/>
  <c r="P64" i="34" s="1"/>
  <c r="O22" i="34"/>
  <c r="O64" i="34" s="1"/>
  <c r="L22" i="34"/>
  <c r="L64" i="34" s="1"/>
  <c r="D73" i="35"/>
  <c r="C73" i="35"/>
  <c r="D103" i="35"/>
  <c r="C103" i="35"/>
  <c r="D63" i="35"/>
  <c r="C63" i="35"/>
  <c r="D51" i="35" l="1"/>
  <c r="K18" i="34"/>
  <c r="K60" i="34" s="1"/>
  <c r="L18" i="34"/>
  <c r="L60" i="34" s="1"/>
  <c r="Q18" i="34"/>
  <c r="Q60" i="34" s="1"/>
  <c r="P18" i="34"/>
  <c r="P60" i="34" s="1"/>
  <c r="N18" i="34"/>
  <c r="N60" i="34" s="1"/>
  <c r="M18" i="34"/>
  <c r="M60" i="34" s="1"/>
  <c r="O18" i="34"/>
  <c r="O60" i="34" s="1"/>
  <c r="J18" i="34"/>
  <c r="J60" i="34" s="1"/>
  <c r="I18" i="34"/>
  <c r="I60" i="34" s="1"/>
  <c r="D94" i="35"/>
  <c r="M19" i="34"/>
  <c r="M61" i="34" s="1"/>
  <c r="M21" i="34"/>
  <c r="M63" i="34" s="1"/>
  <c r="M20" i="34"/>
  <c r="M62" i="34" s="1"/>
  <c r="J19" i="34"/>
  <c r="J61" i="34" s="1"/>
  <c r="I19" i="34"/>
  <c r="I61" i="34" s="1"/>
  <c r="D64" i="35"/>
  <c r="J20" i="34"/>
  <c r="J62" i="34" s="1"/>
  <c r="P21" i="34"/>
  <c r="P63" i="34" s="1"/>
  <c r="O19" i="34"/>
  <c r="O61" i="34" s="1"/>
  <c r="N19" i="34"/>
  <c r="N61" i="34" s="1"/>
  <c r="N21" i="34"/>
  <c r="N63" i="34" s="1"/>
  <c r="O21" i="34"/>
  <c r="O63" i="34" s="1"/>
  <c r="Q20" i="34"/>
  <c r="Q62" i="34" s="1"/>
  <c r="O20" i="34"/>
  <c r="O62" i="34" s="1"/>
  <c r="P20" i="34"/>
  <c r="P62" i="34" s="1"/>
  <c r="D104" i="35"/>
  <c r="N20" i="34"/>
  <c r="N62" i="34" s="1"/>
  <c r="Q19" i="34"/>
  <c r="Q61" i="34" s="1"/>
  <c r="Q21" i="34"/>
  <c r="Q63" i="34" s="1"/>
  <c r="P19" i="34"/>
  <c r="P61" i="34" s="1"/>
  <c r="K19" i="34"/>
  <c r="K21" i="34"/>
  <c r="D74" i="35"/>
  <c r="K20" i="34"/>
  <c r="L19" i="34"/>
  <c r="L61" i="34" s="1"/>
  <c r="D84" i="35"/>
  <c r="L21" i="34"/>
  <c r="L63" i="34" s="1"/>
  <c r="L20" i="34"/>
  <c r="L62" i="34" s="1"/>
  <c r="C114" i="11"/>
  <c r="C119" i="11"/>
  <c r="D118" i="11"/>
  <c r="C118" i="11"/>
  <c r="D117" i="11"/>
  <c r="C117" i="11"/>
  <c r="D116" i="11"/>
  <c r="D115" i="11"/>
  <c r="C116" i="11"/>
  <c r="D114" i="11"/>
  <c r="D119" i="11"/>
  <c r="Q48" i="10" s="1"/>
  <c r="C115" i="11"/>
  <c r="C1" i="11"/>
  <c r="B49" i="11"/>
  <c r="B62" i="11"/>
  <c r="B72" i="11"/>
  <c r="C73" i="11" s="1"/>
  <c r="B82" i="11"/>
  <c r="D83" i="11" s="1"/>
  <c r="D84" i="11" s="1"/>
  <c r="B92" i="11"/>
  <c r="B102" i="11"/>
  <c r="O41" i="34" l="1"/>
  <c r="Q40" i="34"/>
  <c r="Q42" i="34"/>
  <c r="P40" i="34"/>
  <c r="P42" i="34"/>
  <c r="O40" i="34"/>
  <c r="O42" i="34"/>
  <c r="N40" i="34"/>
  <c r="N42" i="34"/>
  <c r="Q41" i="34"/>
  <c r="P41" i="34"/>
  <c r="N41" i="34"/>
  <c r="L41" i="34"/>
  <c r="L40" i="34"/>
  <c r="L42" i="34"/>
  <c r="M40" i="34"/>
  <c r="M42" i="34"/>
  <c r="M41" i="34"/>
  <c r="K41" i="34"/>
  <c r="K40" i="34"/>
  <c r="K42" i="34"/>
  <c r="J41" i="34"/>
  <c r="J40" i="34"/>
  <c r="I40" i="34"/>
  <c r="M39" i="34"/>
  <c r="L39" i="34"/>
  <c r="K39" i="34"/>
  <c r="J39" i="34"/>
  <c r="I39" i="34"/>
  <c r="Q39" i="34"/>
  <c r="P39" i="34"/>
  <c r="O39" i="34"/>
  <c r="N39" i="34"/>
  <c r="P44" i="10"/>
  <c r="Q44" i="10"/>
  <c r="M44" i="10"/>
  <c r="N44" i="10"/>
  <c r="O44" i="10"/>
  <c r="O45" i="10"/>
  <c r="N45" i="10"/>
  <c r="P45" i="10"/>
  <c r="Q45" i="10"/>
  <c r="P47" i="10"/>
  <c r="Q47" i="10"/>
  <c r="Q43" i="10"/>
  <c r="L43" i="10"/>
  <c r="M43" i="10"/>
  <c r="O43" i="10"/>
  <c r="P43" i="10"/>
  <c r="N43" i="10"/>
  <c r="Q46" i="10"/>
  <c r="P46" i="10"/>
  <c r="O46" i="10"/>
  <c r="C83" i="11"/>
  <c r="D103" i="11"/>
  <c r="D104" i="11" s="1"/>
  <c r="C103" i="11"/>
  <c r="D73" i="11"/>
  <c r="D74" i="11" s="1"/>
  <c r="D93" i="11"/>
  <c r="C93" i="11"/>
  <c r="P41" i="10" l="1"/>
  <c r="Q41" i="10"/>
  <c r="O40" i="10"/>
  <c r="P40" i="10"/>
  <c r="Q40" i="10"/>
  <c r="N40" i="10"/>
  <c r="O42" i="10"/>
  <c r="N42" i="10"/>
  <c r="P42" i="10"/>
  <c r="O41" i="10"/>
  <c r="N41" i="10"/>
  <c r="Q42" i="10"/>
  <c r="D2" i="22" l="1"/>
  <c r="F2" i="33"/>
  <c r="B10" i="33"/>
  <c r="C5" i="33" l="1"/>
  <c r="E5" i="33" s="1"/>
  <c r="C4" i="33"/>
  <c r="E4" i="33" s="1"/>
  <c r="C7" i="33"/>
  <c r="E7" i="33" s="1"/>
  <c r="C6" i="33"/>
  <c r="E6" i="33" s="1"/>
  <c r="C63" i="11" l="1"/>
  <c r="D35" i="11" l="1"/>
  <c r="H17" i="11"/>
  <c r="I17" i="11"/>
  <c r="H15" i="11"/>
  <c r="I15" i="11"/>
  <c r="I20" i="11"/>
  <c r="H19" i="11"/>
  <c r="H20" i="11"/>
  <c r="H18" i="11"/>
  <c r="H16" i="11"/>
  <c r="I16" i="11"/>
  <c r="I18" i="11"/>
  <c r="I19" i="11"/>
  <c r="C35" i="11"/>
  <c r="D50" i="11"/>
  <c r="D51" i="11" s="1"/>
  <c r="C50" i="11"/>
  <c r="D94" i="11"/>
  <c r="D63" i="11"/>
  <c r="D64" i="11" s="1"/>
  <c r="Q25" i="10"/>
  <c r="Q67" i="10" s="1"/>
  <c r="N23" i="10"/>
  <c r="N65" i="10" s="1"/>
  <c r="Q27" i="10"/>
  <c r="Q69" i="10" s="1"/>
  <c r="Q26" i="10"/>
  <c r="Q68" i="10" s="1"/>
  <c r="P26" i="10"/>
  <c r="P68" i="10" s="1"/>
  <c r="M23" i="10"/>
  <c r="M65" i="10" s="1"/>
  <c r="N22" i="10"/>
  <c r="N64" i="10" s="1"/>
  <c r="Q22" i="10"/>
  <c r="Q64" i="10" s="1"/>
  <c r="M22" i="10"/>
  <c r="M64" i="10" s="1"/>
  <c r="P22" i="10"/>
  <c r="P64" i="10" s="1"/>
  <c r="O22" i="10"/>
  <c r="O64" i="10" s="1"/>
  <c r="P25" i="10"/>
  <c r="P67" i="10" s="1"/>
  <c r="L22" i="10"/>
  <c r="L64" i="10" s="1"/>
  <c r="O25" i="10"/>
  <c r="O67" i="10" s="1"/>
  <c r="Q24" i="10"/>
  <c r="Q66" i="10" s="1"/>
  <c r="P24" i="10"/>
  <c r="P66" i="10" s="1"/>
  <c r="O24" i="10"/>
  <c r="O66" i="10" s="1"/>
  <c r="N24" i="10"/>
  <c r="N66" i="10" s="1"/>
  <c r="Q23" i="10"/>
  <c r="Q65" i="10" s="1"/>
  <c r="P23" i="10"/>
  <c r="P65" i="10" s="1"/>
  <c r="O23" i="10"/>
  <c r="O65" i="10" s="1"/>
  <c r="Q12" i="10" l="1"/>
  <c r="Q54" i="10" s="1"/>
  <c r="P12" i="10"/>
  <c r="P54" i="10" s="1"/>
  <c r="O12" i="10"/>
  <c r="O54" i="10" s="1"/>
  <c r="M12" i="10"/>
  <c r="M54" i="10" s="1"/>
  <c r="L12" i="10"/>
  <c r="L54" i="10" s="1"/>
  <c r="N12" i="10"/>
  <c r="N54" i="10" s="1"/>
  <c r="G34" i="10"/>
  <c r="K35" i="10"/>
  <c r="I34" i="10"/>
  <c r="L34" i="10"/>
  <c r="Q35" i="10"/>
  <c r="M33" i="10"/>
  <c r="P33" i="10"/>
  <c r="F34" i="10"/>
  <c r="H34" i="10"/>
  <c r="L35" i="10"/>
  <c r="M35" i="10"/>
  <c r="P35" i="10"/>
  <c r="O34" i="10"/>
  <c r="F35" i="10"/>
  <c r="H35" i="10"/>
  <c r="J35" i="10"/>
  <c r="F33" i="10"/>
  <c r="J34" i="10"/>
  <c r="N35" i="10"/>
  <c r="K34" i="10"/>
  <c r="O35" i="10"/>
  <c r="M34" i="10"/>
  <c r="P34" i="10"/>
  <c r="N33" i="10"/>
  <c r="Q33" i="10"/>
  <c r="G33" i="10"/>
  <c r="N34" i="10"/>
  <c r="Q34" i="10"/>
  <c r="G35" i="10"/>
  <c r="I35" i="10"/>
  <c r="H33" i="10"/>
  <c r="O33" i="10"/>
  <c r="I33" i="10"/>
  <c r="J33" i="10"/>
  <c r="K33" i="10"/>
  <c r="L33" i="10"/>
  <c r="J41" i="10"/>
  <c r="J40" i="10"/>
  <c r="I40" i="10"/>
  <c r="L41" i="10"/>
  <c r="L42" i="10"/>
  <c r="L40" i="10"/>
  <c r="K42" i="10"/>
  <c r="K40" i="10"/>
  <c r="K41" i="10"/>
  <c r="M41" i="10"/>
  <c r="M42" i="10"/>
  <c r="M40" i="10"/>
  <c r="L19" i="10"/>
  <c r="L61" i="10" s="1"/>
  <c r="J20" i="10"/>
  <c r="J62" i="10" s="1"/>
  <c r="P37" i="10"/>
  <c r="M36" i="10"/>
  <c r="Q37" i="10"/>
  <c r="N36" i="10"/>
  <c r="L36" i="10"/>
  <c r="P36" i="10"/>
  <c r="Q36" i="10"/>
  <c r="N38" i="10"/>
  <c r="O38" i="10"/>
  <c r="P38" i="10"/>
  <c r="Q38" i="10"/>
  <c r="O36" i="10"/>
  <c r="M37" i="10"/>
  <c r="N37" i="10"/>
  <c r="O37" i="10"/>
  <c r="B35" i="11"/>
  <c r="M13" i="10"/>
  <c r="M55" i="10" s="1"/>
  <c r="P15" i="10"/>
  <c r="P57" i="10" s="1"/>
  <c r="Q15" i="10"/>
  <c r="Q57" i="10" s="1"/>
  <c r="L13" i="10"/>
  <c r="L55" i="10" s="1"/>
  <c r="N13" i="10"/>
  <c r="N55" i="10" s="1"/>
  <c r="I12" i="10"/>
  <c r="I54" i="10" s="1"/>
  <c r="N15" i="10"/>
  <c r="N57" i="10" s="1"/>
  <c r="O13" i="10"/>
  <c r="O55" i="10" s="1"/>
  <c r="P13" i="10"/>
  <c r="P55" i="10" s="1"/>
  <c r="Q13" i="10"/>
  <c r="Q55" i="10" s="1"/>
  <c r="J12" i="10"/>
  <c r="J54" i="10" s="1"/>
  <c r="K14" i="10"/>
  <c r="K56" i="10" s="1"/>
  <c r="L14" i="10"/>
  <c r="L56" i="10" s="1"/>
  <c r="M14" i="10"/>
  <c r="M56" i="10" s="1"/>
  <c r="K12" i="10"/>
  <c r="K54" i="10" s="1"/>
  <c r="N14" i="10"/>
  <c r="N56" i="10" s="1"/>
  <c r="L15" i="10"/>
  <c r="L57" i="10" s="1"/>
  <c r="Q14" i="10"/>
  <c r="Q56" i="10" s="1"/>
  <c r="O14" i="10"/>
  <c r="O56" i="10" s="1"/>
  <c r="P14" i="10"/>
  <c r="P56" i="10" s="1"/>
  <c r="K13" i="10"/>
  <c r="K55" i="10" s="1"/>
  <c r="M15" i="10"/>
  <c r="M57" i="10" s="1"/>
  <c r="O15" i="10"/>
  <c r="O57" i="10" s="1"/>
  <c r="J13" i="10"/>
  <c r="J55" i="10" s="1"/>
  <c r="O18" i="10"/>
  <c r="O60" i="10" s="1"/>
  <c r="P18" i="10"/>
  <c r="P60" i="10" s="1"/>
  <c r="Q18" i="10"/>
  <c r="Q60" i="10" s="1"/>
  <c r="P20" i="10"/>
  <c r="P62" i="10" s="1"/>
  <c r="Q21" i="10"/>
  <c r="Q63" i="10" s="1"/>
  <c r="Q19" i="10"/>
  <c r="Q61" i="10" s="1"/>
  <c r="O19" i="10"/>
  <c r="O61" i="10" s="1"/>
  <c r="P19" i="10"/>
  <c r="P61" i="10" s="1"/>
  <c r="Q20" i="10"/>
  <c r="Q62" i="10" s="1"/>
  <c r="M16" i="10"/>
  <c r="M58" i="10" s="1"/>
  <c r="N16" i="10"/>
  <c r="N58" i="10" s="1"/>
  <c r="O16" i="10"/>
  <c r="O58" i="10" s="1"/>
  <c r="P16" i="10"/>
  <c r="P58" i="10" s="1"/>
  <c r="Q16" i="10"/>
  <c r="Q58" i="10" s="1"/>
  <c r="N17" i="10"/>
  <c r="N59" i="10" s="1"/>
  <c r="O17" i="10"/>
  <c r="O59" i="10" s="1"/>
  <c r="P17" i="10"/>
  <c r="P59" i="10" s="1"/>
  <c r="Q17" i="10"/>
  <c r="Q59" i="10" s="1"/>
  <c r="O21" i="10"/>
  <c r="O63" i="10" s="1"/>
  <c r="O20" i="10"/>
  <c r="O62" i="10" s="1"/>
  <c r="P21" i="10"/>
  <c r="P63" i="10" s="1"/>
  <c r="H25" i="11"/>
  <c r="I22" i="11"/>
  <c r="I23" i="11"/>
  <c r="I24" i="11"/>
  <c r="H23" i="11"/>
  <c r="H24" i="11"/>
  <c r="H22" i="11"/>
  <c r="L21" i="10"/>
  <c r="L63" i="10" s="1"/>
  <c r="J19" i="10"/>
  <c r="J61" i="10" s="1"/>
  <c r="I19" i="10"/>
  <c r="I61" i="10" s="1"/>
  <c r="L20" i="10"/>
  <c r="L62" i="10" s="1"/>
  <c r="M20" i="10"/>
  <c r="M62" i="10" s="1"/>
  <c r="M21" i="10"/>
  <c r="M63" i="10" s="1"/>
  <c r="M19" i="10"/>
  <c r="M61" i="10" s="1"/>
  <c r="H38" i="10"/>
  <c r="J36" i="10"/>
  <c r="I36" i="10"/>
  <c r="H36" i="10"/>
  <c r="L37" i="10"/>
  <c r="H37" i="10"/>
  <c r="G37" i="10"/>
  <c r="K36" i="10"/>
  <c r="K37" i="10"/>
  <c r="J37" i="10"/>
  <c r="I37" i="10"/>
  <c r="M38" i="10"/>
  <c r="G36" i="10"/>
  <c r="F36" i="10"/>
  <c r="K38" i="10"/>
  <c r="I38" i="10"/>
  <c r="L38" i="10"/>
  <c r="J38" i="10"/>
  <c r="K20" i="10"/>
  <c r="K21" i="10"/>
  <c r="K19" i="10"/>
  <c r="N20" i="10"/>
  <c r="N62" i="10" s="1"/>
  <c r="N19" i="10"/>
  <c r="N61" i="10" s="1"/>
  <c r="N21" i="10"/>
  <c r="N63" i="10" s="1"/>
  <c r="I18" i="10"/>
  <c r="I60" i="10" s="1"/>
  <c r="J18" i="10"/>
  <c r="J60" i="10" s="1"/>
  <c r="K18" i="10"/>
  <c r="L18" i="10"/>
  <c r="L60" i="10" s="1"/>
  <c r="M18" i="10"/>
  <c r="M60" i="10" s="1"/>
  <c r="N18" i="10"/>
  <c r="N60" i="10" s="1"/>
  <c r="I14" i="10"/>
  <c r="I56" i="10" s="1"/>
  <c r="J17" i="10"/>
  <c r="J59" i="10" s="1"/>
  <c r="F15" i="10"/>
  <c r="F57" i="10" s="1"/>
  <c r="J14" i="10"/>
  <c r="J56" i="10" s="1"/>
  <c r="K17" i="10"/>
  <c r="K59" i="10" s="1"/>
  <c r="L17" i="10"/>
  <c r="L59" i="10" s="1"/>
  <c r="F12" i="10"/>
  <c r="F54" i="10" s="1"/>
  <c r="G15" i="10"/>
  <c r="G57" i="10" s="1"/>
  <c r="M17" i="10"/>
  <c r="M59" i="10" s="1"/>
  <c r="H13" i="10"/>
  <c r="H55" i="10" s="1"/>
  <c r="I16" i="10"/>
  <c r="I58" i="10" s="1"/>
  <c r="G12" i="10"/>
  <c r="G54" i="10" s="1"/>
  <c r="H15" i="10"/>
  <c r="H57" i="10" s="1"/>
  <c r="G14" i="10"/>
  <c r="G56" i="10" s="1"/>
  <c r="H12" i="10"/>
  <c r="H54" i="10" s="1"/>
  <c r="I15" i="10"/>
  <c r="I57" i="10" s="1"/>
  <c r="J15" i="10"/>
  <c r="J57" i="10" s="1"/>
  <c r="H14" i="10"/>
  <c r="H56" i="10" s="1"/>
  <c r="K15" i="10"/>
  <c r="K57" i="10" s="1"/>
  <c r="F13" i="10"/>
  <c r="F55" i="10" s="1"/>
  <c r="G16" i="10"/>
  <c r="G58" i="10" s="1"/>
  <c r="J16" i="10"/>
  <c r="J58" i="10" s="1"/>
  <c r="I17" i="10"/>
  <c r="I59" i="10" s="1"/>
  <c r="G13" i="10"/>
  <c r="G55" i="10" s="1"/>
  <c r="H16" i="10"/>
  <c r="H58" i="10" s="1"/>
  <c r="H17" i="10"/>
  <c r="H59" i="10" s="1"/>
  <c r="I13" i="10"/>
  <c r="I55" i="10" s="1"/>
  <c r="K16" i="10"/>
  <c r="K58" i="10" s="1"/>
  <c r="F14" i="10"/>
  <c r="F56" i="10" s="1"/>
  <c r="L16" i="10"/>
  <c r="L58" i="10" s="1"/>
  <c r="H26" i="11" l="1"/>
  <c r="O39" i="10"/>
  <c r="Q39" i="10"/>
  <c r="P39" i="10"/>
  <c r="I39" i="10"/>
  <c r="J39" i="10"/>
  <c r="N39" i="10"/>
  <c r="M39" i="10"/>
  <c r="K39" i="10"/>
  <c r="L39" i="10"/>
  <c r="I25" i="11"/>
  <c r="C12" i="10" l="1"/>
  <c r="C54" i="10" s="1"/>
  <c r="D12" i="10"/>
  <c r="D54" i="10" s="1"/>
  <c r="E12" i="10"/>
  <c r="E54" i="10" s="1"/>
  <c r="D13" i="10"/>
  <c r="D55" i="10" s="1"/>
  <c r="E13" i="10"/>
  <c r="E55" i="10" s="1"/>
  <c r="E14" i="10"/>
  <c r="E5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68718E6F-8DEA-459E-B686-7310D8DF345D}">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680D4815-879E-4B32-A6FA-9A68979EC740}">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B01A8CE5-1A7D-4DD4-9353-3B7CC8FEC1DD}">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A55BA6A7-2F46-48E7-B739-B758FEB384EA}">
      <text>
        <r>
          <rPr>
            <b/>
            <sz val="8"/>
            <color indexed="8"/>
            <rFont val="Tahoma"/>
            <family val="2"/>
          </rPr>
          <t>La rédaction veille à la fiabilité des informations lesquelles ne sauraient toutefois engager sa responsabilité.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32469DC5-F59B-4AB2-BBA4-5172F3B579AE}">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E3236281-7F75-4E4E-992C-936D615DE40C}">
      <text>
        <r>
          <rPr>
            <b/>
            <sz val="8"/>
            <color indexed="8"/>
            <rFont val="Tahoma"/>
            <family val="2"/>
          </rPr>
          <t>De redactie staat in voor de betrouwbaarheid van dit rekenmodel, waarvoor ze echter niet aansprakelijk gesteld kan worden.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17A1FD0C-65D4-42FD-8480-017CF7CED4C7}">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A010DAFF-42A3-4320-BA5D-EA6A487391A2}">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<sst xmlns="http://schemas.openxmlformats.org/spreadsheetml/2006/main" count="2721" uniqueCount="325">
  <si>
    <t>Ç</t>
  </si>
  <si>
    <t>i</t>
  </si>
  <si>
    <t>Å</t>
  </si>
  <si>
    <t>Æ</t>
  </si>
  <si>
    <t>Type brandstof:</t>
  </si>
  <si>
    <t>Diesel</t>
  </si>
  <si>
    <r>
      <t>CO</t>
    </r>
    <r>
      <rPr>
        <vertAlign val="subscript"/>
        <sz val="9"/>
        <color indexed="50"/>
        <rFont val="Tahoma"/>
        <family val="2"/>
      </rPr>
      <t>2</t>
    </r>
    <r>
      <rPr>
        <sz val="9"/>
        <color indexed="50"/>
        <rFont val="Tahoma"/>
        <family val="2"/>
      </rPr>
      <t>-uitstoot (g/km):</t>
    </r>
  </si>
  <si>
    <t>diesel</t>
  </si>
  <si>
    <t>benzine</t>
  </si>
  <si>
    <t>Elektrisch</t>
  </si>
  <si>
    <t>LPG</t>
  </si>
  <si>
    <t>Eenmanszaak</t>
  </si>
  <si>
    <t>Vennootschap</t>
  </si>
  <si>
    <t>Brandstof</t>
  </si>
  <si>
    <t>(*) Mobilofoon- en financieringskosten zijn 100% aftrekbaar</t>
  </si>
  <si>
    <t>-</t>
  </si>
  <si>
    <t>CNG (Aardgas) &lt; 12 pk</t>
  </si>
  <si>
    <t>CNG (Aardgas) &gt;= 12 pk</t>
  </si>
  <si>
    <t>Diesel hybride</t>
  </si>
  <si>
    <t>181 - 205 g</t>
  </si>
  <si>
    <t>171 - 195 g</t>
  </si>
  <si>
    <t>156 - 180 g</t>
  </si>
  <si>
    <t>146 - 170 g</t>
  </si>
  <si>
    <t>126 - 155 g</t>
  </si>
  <si>
    <t>116 - 145 g</t>
  </si>
  <si>
    <t>106 - 125 g</t>
  </si>
  <si>
    <t>106 - 115 g</t>
  </si>
  <si>
    <t>61 - 105 g</t>
  </si>
  <si>
    <t>0 - 60 g</t>
  </si>
  <si>
    <t>100% elektrisch</t>
  </si>
  <si>
    <t>Fiscale aftrek beperkt tot</t>
  </si>
  <si>
    <t>Regels fiscale aftrekbaarheid van de autokosten</t>
  </si>
  <si>
    <t>Gegevens</t>
  </si>
  <si>
    <t>Fiscale aftrekbaarheid van de autokosten</t>
  </si>
  <si>
    <t>vul de turquoise velden in</t>
  </si>
  <si>
    <t xml:space="preserve">
</t>
  </si>
  <si>
    <t>Nota van de redactie</t>
  </si>
  <si>
    <t>Rekentool</t>
  </si>
  <si>
    <t>Checklist</t>
  </si>
  <si>
    <t>VENN</t>
  </si>
  <si>
    <t>EZ</t>
  </si>
  <si>
    <t>co2</t>
  </si>
  <si>
    <t>brandstof steeds 75%</t>
  </si>
  <si>
    <t>AJ 2021+2022+2023 gramformule + beperking voor valse hyb van 2018+</t>
  </si>
  <si>
    <t>begrip valse hybride alleen van belang vanaf AJ 2021 en voor auto's gekocht na 01/01/2018</t>
  </si>
  <si>
    <t>Benzine</t>
  </si>
  <si>
    <t>Benzine hybride</t>
  </si>
  <si>
    <t>AJ 2018+2019+2020 staffelformule (EZ = 75% in AJ 2018 en minimum 75% AJ 2019+2020 voor auto's 2017-)</t>
  </si>
  <si>
    <t>in dat geval vragen we alternatieve uitstoot</t>
  </si>
  <si>
    <t>Diesel plug-in hybride</t>
  </si>
  <si>
    <t>Benzine plug-in hybride</t>
  </si>
  <si>
    <t>AJ 2024 gramformule + beperking voor valse hyb van 2018+</t>
  </si>
  <si>
    <t>aangekocht vanaf 1 jan 2023: 50% brandstof aftrek voor plug ins</t>
  </si>
  <si>
    <t>AJ 2024+2025 gramformule + beperking voor valse hyb van 2018+</t>
  </si>
  <si>
    <t>AJ 2026 gramformule + beperking voor valse hyb van 2018+</t>
  </si>
  <si>
    <t>AJ 2027 gramformule + beperking voor valse hyb van 2018+</t>
  </si>
  <si>
    <t>AJ 2028 gramformule + beperking voor valse hyb van 2018+</t>
  </si>
  <si>
    <t>AJ 2029 gramformule + beperking voor valse hyb van 2018+</t>
  </si>
  <si>
    <t>voor auto aangekocht voor 1 juli 2023 blijft de aftrek levenslang gelijk, vanaf 1 juli 2023 daalt die</t>
  </si>
  <si>
    <t>4) voor auto's aangekocht vanaf 1/7/2023 daalt de aftrek geleidelijk aan, dus geen constante meer -dit geldt niet voor elektrische autos</t>
  </si>
  <si>
    <t>inkomstenjaar</t>
  </si>
  <si>
    <t>uitstoot 200+</t>
  </si>
  <si>
    <t>andere</t>
  </si>
  <si>
    <t>5) voor auto's aangekocht vanaf 2026: elektrische wagens afnemende aftrek, andere = 0%</t>
  </si>
  <si>
    <t xml:space="preserve">aankoop </t>
  </si>
  <si>
    <t>elektrische</t>
  </si>
  <si>
    <t>levenslang</t>
  </si>
  <si>
    <t>jaar van aankoop</t>
  </si>
  <si>
    <t>voor EZ: aankoop &lt; 2018</t>
  </si>
  <si>
    <t>2) aangekocht  tot en met 2022</t>
  </si>
  <si>
    <t>keuze van brandstof</t>
  </si>
  <si>
    <t>uitstoot</t>
  </si>
  <si>
    <t>2023 (jan. tot juni)</t>
  </si>
  <si>
    <t>2023 (juli tot dec.)</t>
  </si>
  <si>
    <t>3) voor auto's aangekocht vanaf 1/1/2023 : aftrek brandstof plugins max 50% - blijft constant</t>
  </si>
  <si>
    <t>ondergrens</t>
  </si>
  <si>
    <t>bovengrens</t>
  </si>
  <si>
    <t>EZ voor autos&lt;2018 = min 75%</t>
  </si>
  <si>
    <t>Autokosten</t>
  </si>
  <si>
    <t>Regel:</t>
  </si>
  <si>
    <t>Uitzonderingen:</t>
  </si>
  <si>
    <t>Interesten</t>
  </si>
  <si>
    <t>&gt; 195 g of uitstoot onbekend</t>
  </si>
  <si>
    <t>&gt; 205 g of uitstoot onbekend</t>
  </si>
  <si>
    <t>De coëfficiënt is gelijk aan:</t>
  </si>
  <si>
    <t>1,00 voor auto’s met enkel een dieselmotor</t>
  </si>
  <si>
    <t>0,95 voor alle andere auto’s (incl. hybrides en elektrische auto's)</t>
  </si>
  <si>
    <t>100% (40% voor de meest vervuilende wagens)</t>
  </si>
  <si>
    <t>50% (40% voor de meest vervuilende wagens)</t>
  </si>
  <si>
    <t>brandstof</t>
  </si>
  <si>
    <t>max 50% voor phev</t>
  </si>
  <si>
    <t>Aankoop in 2026</t>
  </si>
  <si>
    <t>Aankoop in 2027</t>
  </si>
  <si>
    <t>Aankoop in 2028</t>
  </si>
  <si>
    <t>Aankoop in 2029</t>
  </si>
  <si>
    <t>Aankoop in 2030</t>
  </si>
  <si>
    <t>Aankoop in 2031 en later</t>
  </si>
  <si>
    <t>R</t>
  </si>
  <si>
    <r>
      <rPr>
        <b/>
        <sz val="10"/>
        <color rgb="FFFFFFFF"/>
        <rFont val="Wingdings 3"/>
        <family val="1"/>
        <charset val="2"/>
      </rPr>
      <t>}</t>
    </r>
    <r>
      <rPr>
        <b/>
        <sz val="10"/>
        <color rgb="FFFFFFFF"/>
        <rFont val="Tahoma"/>
        <family val="2"/>
      </rPr>
      <t xml:space="preserve"> Klik </t>
    </r>
    <r>
      <rPr>
        <b/>
        <u/>
        <sz val="10"/>
        <color rgb="FFFFFFFF"/>
        <rFont val="Tahoma"/>
        <family val="2"/>
      </rPr>
      <t>hier</t>
    </r>
  </si>
  <si>
    <t>Personaliseer uw berekeningen! De filenaam waarmee u de tool bewaart, verschijnt in de header van de geprinte versie.</t>
  </si>
  <si>
    <t>Open de checklists met Adobe Acrobat Reader om ze optimaal te kunnen gebruiken.</t>
  </si>
  <si>
    <t>IJ2017 VENN + IJ2018+2019</t>
  </si>
  <si>
    <t>Aftrekbaarheid autokost =</t>
  </si>
  <si>
    <t>CNG (Aardgas) minder dan 12 pk</t>
  </si>
  <si>
    <t>CNG (Aardgas) 12 pk of meer</t>
  </si>
  <si>
    <t>de aftrekbaarheid geldt levenslang</t>
  </si>
  <si>
    <t>retour</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</si>
  <si>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</si>
  <si>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</si>
  <si>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</si>
  <si>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</si>
  <si>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</si>
  <si>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Règles en matière de déductibilité fiscale des frais de voiture</t>
  </si>
  <si>
    <t>Frais de voiture</t>
  </si>
  <si>
    <t>Carburant</t>
  </si>
  <si>
    <t>Intérêts</t>
  </si>
  <si>
    <t>la déductibilité est valable "à vie"</t>
  </si>
  <si>
    <t>Règle:</t>
  </si>
  <si>
    <t>Déduction limitée à</t>
  </si>
  <si>
    <t>Déductibilité fiscale des frais de voiture</t>
  </si>
  <si>
    <t>année de revenus</t>
  </si>
  <si>
    <t>année d'achat</t>
  </si>
  <si>
    <t>complétez les cases turquoises</t>
  </si>
  <si>
    <t>Données</t>
  </si>
  <si>
    <r>
      <t>Émissions de CO</t>
    </r>
    <r>
      <rPr>
        <vertAlign val="subscript"/>
        <sz val="9"/>
        <color indexed="50"/>
        <rFont val="Tahoma"/>
        <family val="2"/>
      </rPr>
      <t>2</t>
    </r>
    <r>
      <rPr>
        <sz val="9"/>
        <color indexed="50"/>
        <rFont val="Tahoma"/>
        <family val="2"/>
      </rPr>
      <t xml:space="preserve"> (g/km):</t>
    </r>
  </si>
  <si>
    <t>2023 (de janvier à juin)</t>
  </si>
  <si>
    <t>2023 (de juillet à décembre)</t>
  </si>
  <si>
    <t>Essence</t>
  </si>
  <si>
    <t>Essence hybride</t>
  </si>
  <si>
    <t>Essence plug-in hybride</t>
  </si>
  <si>
    <t>Électrique</t>
  </si>
  <si>
    <t>CNG (gaz naturel) moins de 12 cv</t>
  </si>
  <si>
    <t>CNG (gaz naturel) 12 cv ou plus</t>
  </si>
  <si>
    <t>Exceptions:</t>
  </si>
  <si>
    <t>50% (40% pour les voitures les plus polluantes)</t>
  </si>
  <si>
    <t>100% (40% pour les voitures les plus polluantes)</t>
  </si>
  <si>
    <t>Achat en 2026</t>
  </si>
  <si>
    <t>Achat en 2030</t>
  </si>
  <si>
    <t>Achat en 2029</t>
  </si>
  <si>
    <t>Achat en 2028</t>
  </si>
  <si>
    <t>Achat en 2027</t>
  </si>
  <si>
    <t>Achat en 2031 et plus tard</t>
  </si>
  <si>
    <t>B) Achat entre le 1/1/2023 et le 30/6/2023</t>
  </si>
  <si>
    <t>100% électrique</t>
  </si>
  <si>
    <t>&gt; 195 g ou émissions inconnues</t>
  </si>
  <si>
    <t>&gt; 205 g ou émissions inconnues</t>
  </si>
  <si>
    <t>0% (plus de minimum)</t>
  </si>
  <si>
    <t>0,95 pour toutes les autres voitures (y compris les hybrides et les voitures électriques)</t>
  </si>
  <si>
    <t>1,00 pour pour les voitures avec uniquement un moteur diesel</t>
  </si>
  <si>
    <t>0,90 pour les voitures au gaz naturel (CNG) et avec une puissance fiscale de moins de 12 chevaux fiscaux</t>
  </si>
  <si>
    <t>4) Revenus 2027</t>
  </si>
  <si>
    <r>
      <t>Fiscale aftrek i.f.v. vaste CO</t>
    </r>
    <r>
      <rPr>
        <vertAlign val="subscript"/>
        <sz val="9"/>
        <color theme="1"/>
        <rFont val="Tahoma"/>
        <family val="2"/>
      </rPr>
      <t>2</t>
    </r>
    <r>
      <rPr>
        <sz val="9"/>
        <color theme="1"/>
        <rFont val="Tahoma"/>
        <family val="2"/>
      </rPr>
      <t>-schijven:</t>
    </r>
  </si>
  <si>
    <r>
      <t>i.f.v. vaste CO</t>
    </r>
    <r>
      <rPr>
        <vertAlign val="subscript"/>
        <sz val="9"/>
        <rFont val="Tahoma"/>
        <family val="2"/>
      </rPr>
      <t>2</t>
    </r>
    <r>
      <rPr>
        <sz val="9"/>
        <rFont val="Tahoma"/>
        <family val="2"/>
      </rPr>
      <t>-schijven</t>
    </r>
  </si>
  <si>
    <r>
      <t xml:space="preserve"> CO</t>
    </r>
    <r>
      <rPr>
        <b/>
        <vertAlign val="subscript"/>
        <sz val="9"/>
        <color rgb="FFFFFFFF"/>
        <rFont val="Tahoma"/>
        <family val="2"/>
      </rPr>
      <t>2</t>
    </r>
    <r>
      <rPr>
        <b/>
        <sz val="9"/>
        <color indexed="45"/>
        <rFont val="Tahoma"/>
        <family val="2"/>
      </rPr>
      <t>-uitstoot diesel</t>
    </r>
  </si>
  <si>
    <r>
      <t xml:space="preserve"> CO</t>
    </r>
    <r>
      <rPr>
        <b/>
        <vertAlign val="subscript"/>
        <sz val="9"/>
        <color rgb="FFFFFFFF"/>
        <rFont val="Tahoma"/>
        <family val="2"/>
      </rPr>
      <t>2</t>
    </r>
    <r>
      <rPr>
        <b/>
        <sz val="9"/>
        <color indexed="45"/>
        <rFont val="Tahoma"/>
        <family val="2"/>
      </rPr>
      <t>-uitstoot benzine</t>
    </r>
  </si>
  <si>
    <t>Minimaal:</t>
  </si>
  <si>
    <t>Maximaal:</t>
  </si>
  <si>
    <t>Gramformule:</t>
  </si>
  <si>
    <r>
      <t>i.f.v. concrete CO</t>
    </r>
    <r>
      <rPr>
        <vertAlign val="subscript"/>
        <sz val="9"/>
        <rFont val="Tahoma"/>
        <family val="2"/>
      </rPr>
      <t>2</t>
    </r>
    <r>
      <rPr>
        <sz val="9"/>
        <rFont val="Tahoma"/>
        <family val="2"/>
      </rPr>
      <t>-uitstoot
(zgn. gramformule)</t>
    </r>
  </si>
  <si>
    <r>
      <t>120% - (0,5% x een coëfficiënt i.f.v. brandstoftype x aantal gram CO</t>
    </r>
    <r>
      <rPr>
        <vertAlign val="subscript"/>
        <sz val="9"/>
        <color theme="1"/>
        <rFont val="Tahoma"/>
        <family val="2"/>
      </rPr>
      <t>2</t>
    </r>
    <r>
      <rPr>
        <sz val="9"/>
        <color theme="1"/>
        <rFont val="Tahoma"/>
        <family val="2"/>
      </rPr>
      <t xml:space="preserve"> per kilometer)</t>
    </r>
  </si>
  <si>
    <t>0,90 voor auto’s op aardgas (cng) en een belastbaar vermogen van minder dan 12 fiscale pk</t>
  </si>
  <si>
    <r>
      <t>Voor de meest vervuilende wagens met een CO</t>
    </r>
    <r>
      <rPr>
        <vertAlign val="subscript"/>
        <sz val="9"/>
        <rFont val="Tahoma"/>
        <family val="2"/>
      </rPr>
      <t>2</t>
    </r>
    <r>
      <rPr>
        <sz val="9"/>
        <rFont val="Tahoma"/>
        <family val="2"/>
      </rPr>
      <t>-uitstoot van 200 g/km of meer geldt een specifieke fiscale aftrekbaarheid van 40%.</t>
    </r>
  </si>
  <si>
    <r>
      <t>Voor plug-inhybrides met een batterij van minder dan 0,5 kWh per 100 kilogram van het wagengewicht of een uitstoot van meer dan 50 gram CO</t>
    </r>
    <r>
      <rPr>
        <vertAlign val="subscript"/>
        <sz val="9"/>
        <rFont val="Tahoma"/>
        <family val="2"/>
      </rPr>
      <t>2</t>
    </r>
    <r>
      <rPr>
        <sz val="9"/>
        <rFont val="Tahoma"/>
        <family val="2"/>
      </rPr>
      <t xml:space="preserve"> per kilometer is de in aanmerking te nemen CO</t>
    </r>
    <r>
      <rPr>
        <vertAlign val="subscript"/>
        <sz val="9"/>
        <rFont val="Tahoma"/>
        <family val="2"/>
      </rPr>
      <t>2</t>
    </r>
    <r>
      <rPr>
        <sz val="9"/>
        <rFont val="Tahoma"/>
        <family val="2"/>
      </rPr>
      <t>-uitstoot gelijk aan die van het overeenstemmende voertuig met een motor op dezelfde brandstof (lijst gepubliceerd op de website van FOD Financiën). Indien er geen overeenstemmend voertuig bestaat, wordt de uitstootwaarde vermenigvuldigd met 2,5.</t>
    </r>
  </si>
  <si>
    <r>
      <t>Voor plug-inhybrides - gekocht, besteld of geleased sinds 1 januari 2018 - met een batterij van minder dan 0,5 kWh per 100 kilogram van het wagengewicht of een uitstoot van meer dan 50 gram CO</t>
    </r>
    <r>
      <rPr>
        <vertAlign val="subscript"/>
        <sz val="9"/>
        <rFont val="Tahoma"/>
        <family val="2"/>
      </rPr>
      <t>2</t>
    </r>
    <r>
      <rPr>
        <sz val="9"/>
        <rFont val="Tahoma"/>
        <family val="2"/>
      </rPr>
      <t xml:space="preserve"> per kilometer is de in aanmerking te nemen CO</t>
    </r>
    <r>
      <rPr>
        <vertAlign val="subscript"/>
        <sz val="9"/>
        <rFont val="Tahoma"/>
        <family val="2"/>
      </rPr>
      <t>2</t>
    </r>
    <r>
      <rPr>
        <sz val="9"/>
        <rFont val="Tahoma"/>
        <family val="2"/>
      </rPr>
      <t>-uitstoot gelijk aan die van het overeenstemmende voertuig met een motor op dezelfde brandstof (lijst gepubliceerd op de website van FOD Financiën). Indien er geen overeenstemmend voertuig bestaat, wordt de uitstootwaarde vermenigvuldigd met 2,5.</t>
    </r>
  </si>
  <si>
    <t>Fiscale aftrekbaarheid autokosten: algemeen overzicht</t>
  </si>
  <si>
    <t>Referentie (merk van auto, nummerplaat, naam van bestuurder, ...):</t>
  </si>
  <si>
    <r>
      <t>en fonction de tranches fixes d'émission de CO</t>
    </r>
    <r>
      <rPr>
        <vertAlign val="subscript"/>
        <sz val="9"/>
        <rFont val="Tahoma"/>
        <family val="2"/>
      </rPr>
      <t>2</t>
    </r>
  </si>
  <si>
    <r>
      <t xml:space="preserve"> Émissions CO</t>
    </r>
    <r>
      <rPr>
        <b/>
        <vertAlign val="subscript"/>
        <sz val="9"/>
        <color rgb="FFFFFFFF"/>
        <rFont val="Tahoma"/>
        <family val="2"/>
      </rPr>
      <t>2</t>
    </r>
    <r>
      <rPr>
        <b/>
        <sz val="9"/>
        <color indexed="45"/>
        <rFont val="Tahoma"/>
        <family val="2"/>
      </rPr>
      <t xml:space="preserve"> diesel</t>
    </r>
  </si>
  <si>
    <r>
      <t xml:space="preserve"> Émissions CO</t>
    </r>
    <r>
      <rPr>
        <b/>
        <vertAlign val="subscript"/>
        <sz val="9"/>
        <color rgb="FFFFFFFF"/>
        <rFont val="Tahoma"/>
        <family val="2"/>
      </rPr>
      <t>2</t>
    </r>
    <r>
      <rPr>
        <b/>
        <sz val="9"/>
        <color indexed="45"/>
        <rFont val="Tahoma"/>
        <family val="2"/>
      </rPr>
      <t xml:space="preserve"> essence</t>
    </r>
  </si>
  <si>
    <r>
      <t>Déductibilité fiscale en fonction de tranches fixes d'émission de CO</t>
    </r>
    <r>
      <rPr>
        <vertAlign val="subscript"/>
        <sz val="9"/>
        <color theme="1"/>
        <rFont val="Tahoma"/>
        <family val="2"/>
      </rPr>
      <t>2</t>
    </r>
    <r>
      <rPr>
        <sz val="9"/>
        <color theme="1"/>
        <rFont val="Tahoma"/>
        <family val="2"/>
      </rPr>
      <t>:</t>
    </r>
  </si>
  <si>
    <r>
      <t>A) Achat avant le 1</t>
    </r>
    <r>
      <rPr>
        <b/>
        <u/>
        <vertAlign val="superscript"/>
        <sz val="10"/>
        <color rgb="FF4B0082"/>
        <rFont val="Tahoma"/>
        <family val="2"/>
      </rPr>
      <t>er</t>
    </r>
    <r>
      <rPr>
        <b/>
        <u/>
        <sz val="10"/>
        <color rgb="FF4B0082"/>
        <rFont val="Tahoma"/>
        <family val="2"/>
      </rPr>
      <t xml:space="preserve"> janvier 2023</t>
    </r>
  </si>
  <si>
    <t>Minimum:</t>
  </si>
  <si>
    <t>Maximum:</t>
  </si>
  <si>
    <t>Le coefficient est égal à:</t>
  </si>
  <si>
    <r>
      <t>en fonction des émissions de CO</t>
    </r>
    <r>
      <rPr>
        <vertAlign val="subscript"/>
        <sz val="9"/>
        <rFont val="Tahoma"/>
        <family val="2"/>
      </rPr>
      <t>2</t>
    </r>
    <r>
      <rPr>
        <sz val="9"/>
        <rFont val="Tahoma"/>
        <family val="2"/>
      </rPr>
      <t xml:space="preserve"> concrètes
(ce qu'on appelle parfois la "formule par gramme")</t>
    </r>
  </si>
  <si>
    <r>
      <t>120% - (0,5% x coefficient en fonction du carburant x nombre de gr. de CO</t>
    </r>
    <r>
      <rPr>
        <vertAlign val="subscript"/>
        <sz val="9"/>
        <color theme="1"/>
        <rFont val="Tahoma"/>
        <family val="2"/>
      </rPr>
      <t>2</t>
    </r>
    <r>
      <rPr>
        <sz val="9"/>
        <color theme="1"/>
        <rFont val="Tahoma"/>
        <family val="2"/>
      </rPr>
      <t xml:space="preserve"> par kilomètre)</t>
    </r>
  </si>
  <si>
    <t>1,00 pour les voitures avec uniquement un moteur diesel</t>
  </si>
  <si>
    <r>
      <t>Pour les voitures les plus polluantes, dont les émissions de CO</t>
    </r>
    <r>
      <rPr>
        <vertAlign val="subscript"/>
        <sz val="9"/>
        <rFont val="Tahoma"/>
        <family val="2"/>
      </rPr>
      <t>2</t>
    </r>
    <r>
      <rPr>
        <sz val="9"/>
        <rFont val="Tahoma"/>
        <family val="2"/>
      </rPr>
      <t xml:space="preserve"> sont égales ou supérieures à 200 g/km, il existe une déduction fiscale spécifique de 40%.</t>
    </r>
  </si>
  <si>
    <r>
      <t>Pour les véhicules hybrides rechargeables - achetés, commandés ou pris en leasing à partir du 1</t>
    </r>
    <r>
      <rPr>
        <vertAlign val="superscript"/>
        <sz val="9"/>
        <rFont val="Tahoma"/>
        <family val="2"/>
      </rPr>
      <t>er</t>
    </r>
    <r>
      <rPr>
        <sz val="9"/>
        <rFont val="Tahoma"/>
        <family val="2"/>
      </rPr>
      <t xml:space="preserve"> janvier 2018 - dont la batterie est inférieure à 0,5 kWh par 100 kilogrammes de poids de voiture ou dont les émissions sont supérieures à 50 grammes de CO</t>
    </r>
    <r>
      <rPr>
        <vertAlign val="subscript"/>
        <sz val="9"/>
        <rFont val="Tahoma"/>
        <family val="2"/>
      </rPr>
      <t>2</t>
    </r>
    <r>
      <rPr>
        <sz val="9"/>
        <rFont val="Tahoma"/>
        <family val="2"/>
      </rPr>
      <t xml:space="preserve"> par kilomètre, les émissions de CO</t>
    </r>
    <r>
      <rPr>
        <vertAlign val="subscript"/>
        <sz val="9"/>
        <rFont val="Tahoma"/>
        <family val="2"/>
      </rPr>
      <t>2</t>
    </r>
    <r>
      <rPr>
        <sz val="9"/>
        <rFont val="Tahoma"/>
        <family val="2"/>
      </rPr>
      <t xml:space="preserve"> à prendre en compte sont égales à celles du véhicule correspondant avec un moteur fonctionnant avec le même carburant (liste publiée sur le site du SPF Finances). Si aucun véhicule correspondant n'existe, la valeur d'émission est multipliée par 2,5.</t>
    </r>
  </si>
  <si>
    <r>
      <t>Formule liée aux émissions de CO</t>
    </r>
    <r>
      <rPr>
        <vertAlign val="subscript"/>
        <sz val="9"/>
        <color theme="1"/>
        <rFont val="Tahoma"/>
        <family val="2"/>
      </rPr>
      <t>2</t>
    </r>
    <r>
      <rPr>
        <sz val="9"/>
        <color theme="1"/>
        <rFont val="Tahoma"/>
        <family val="2"/>
      </rPr>
      <t>:</t>
    </r>
  </si>
  <si>
    <r>
      <t>Pour les véhicules hybrides rechargeables dont la batterie est inférieure à 0,5 kWh par 100 kilogrammes de poids de voiture ou dont les émissions sont supérieures à 50 grammes de CO</t>
    </r>
    <r>
      <rPr>
        <vertAlign val="subscript"/>
        <sz val="9"/>
        <rFont val="Tahoma"/>
        <family val="2"/>
      </rPr>
      <t>2</t>
    </r>
    <r>
      <rPr>
        <sz val="9"/>
        <rFont val="Tahoma"/>
        <family val="2"/>
      </rPr>
      <t xml:space="preserve"> par kilomètre, les émissions de CO</t>
    </r>
    <r>
      <rPr>
        <vertAlign val="subscript"/>
        <sz val="9"/>
        <rFont val="Tahoma"/>
        <family val="2"/>
      </rPr>
      <t>2</t>
    </r>
    <r>
      <rPr>
        <sz val="9"/>
        <rFont val="Tahoma"/>
        <family val="2"/>
      </rPr>
      <t xml:space="preserve"> à prendre en compte sont égales à celles du véhicule correspondant avec un moteur fonctionnant avec le même carburant (liste publiée sur le site du SPF Finances). Si aucun véhicule correspondant n'existe, la valeur d'émission est multipliée par 2,5.</t>
    </r>
  </si>
  <si>
    <t>Pour les hybrides rechargeables, le carburant est déductible à hauteur de 50% maximum, et même seulement à 40% pour les voitures les plus polluantes (émissions de 200 g/km ou plus).</t>
  </si>
  <si>
    <r>
      <t>C) Achat entre le 1</t>
    </r>
    <r>
      <rPr>
        <b/>
        <u/>
        <vertAlign val="superscript"/>
        <sz val="10"/>
        <color rgb="FF4B0082"/>
        <rFont val="Tahoma"/>
        <family val="2"/>
      </rPr>
      <t>er</t>
    </r>
    <r>
      <rPr>
        <b/>
        <u/>
        <sz val="10"/>
        <color rgb="FF4B0082"/>
        <rFont val="Tahoma"/>
        <family val="2"/>
      </rPr>
      <t xml:space="preserve"> juillet 2023 et le 31 décembre 2025</t>
    </r>
  </si>
  <si>
    <r>
      <t>D) Achat à partir du 1</t>
    </r>
    <r>
      <rPr>
        <b/>
        <u/>
        <vertAlign val="superscript"/>
        <sz val="10"/>
        <color rgb="FF4B0082"/>
        <rFont val="Tahoma"/>
        <family val="2"/>
      </rPr>
      <t>er</t>
    </r>
    <r>
      <rPr>
        <b/>
        <u/>
        <sz val="10"/>
        <color rgb="FF4B0082"/>
        <rFont val="Tahoma"/>
        <family val="2"/>
      </rPr>
      <t xml:space="preserve"> janvier 2026</t>
    </r>
  </si>
  <si>
    <t>Déductibilité fiscale des frais de voiture: aperçu général</t>
  </si>
  <si>
    <t>Référence (marque de la voiture, numéro de plaque, nom du conducteur, ...):</t>
  </si>
  <si>
    <t>Type de carburant:</t>
  </si>
  <si>
    <r>
      <rPr>
        <b/>
        <sz val="10"/>
        <color rgb="FFFFFFFF"/>
        <rFont val="Wingdings 3"/>
        <family val="1"/>
        <charset val="2"/>
      </rPr>
      <t>}</t>
    </r>
    <r>
      <rPr>
        <b/>
        <sz val="10"/>
        <color rgb="FFFFFFFF"/>
        <rFont val="Tahoma"/>
        <family val="2"/>
      </rPr>
      <t xml:space="preserve"> Isoc</t>
    </r>
  </si>
  <si>
    <t>Update tool</t>
  </si>
  <si>
    <t>VL</t>
  </si>
  <si>
    <t>ID</t>
  </si>
  <si>
    <t>Titel</t>
  </si>
  <si>
    <t>Minor/Major?</t>
  </si>
  <si>
    <t>Wijziging inleiding?</t>
  </si>
  <si>
    <t>Neen</t>
  </si>
  <si>
    <t>Nieuwe zaken voor taalcheck/vertaling?</t>
  </si>
  <si>
    <t>Inhoudelijke info voor de redactie?</t>
  </si>
  <si>
    <t>Update naar xlsx?</t>
  </si>
  <si>
    <t>Opmerkingen</t>
  </si>
  <si>
    <t>WA</t>
  </si>
  <si>
    <t xml:space="preserve">Geen taalcheck nodig. </t>
  </si>
  <si>
    <t>BASIC</t>
  </si>
  <si>
    <t>TAXIQ</t>
  </si>
  <si>
    <t>1-ABC 001</t>
  </si>
  <si>
    <t>Major</t>
  </si>
  <si>
    <t>Finename</t>
  </si>
  <si>
    <t>Filename</t>
  </si>
  <si>
    <t>TAG plakken in properties</t>
  </si>
  <si>
    <t>FILENAME WA BASIC</t>
  </si>
  <si>
    <t>FILENAME VL BASIC</t>
  </si>
  <si>
    <t>FILENAME WA TAXIQ</t>
  </si>
  <si>
    <t>FILENAME VL TAXIQ</t>
  </si>
  <si>
    <t>Heeft u een vraag of een opmerking over deze rekenmodule? Contacteer de redactie!</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</si>
  <si>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</si>
  <si>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</si>
  <si>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r>
      <rPr>
        <b/>
        <sz val="9"/>
        <color theme="0"/>
        <rFont val="Wingdings 3"/>
        <family val="1"/>
        <charset val="2"/>
      </rPr>
      <t>}</t>
    </r>
    <r>
      <rPr>
        <b/>
        <sz val="9"/>
        <color theme="0"/>
        <rFont val="Tahoma"/>
        <family val="1"/>
        <charset val="2"/>
      </rPr>
      <t xml:space="preserve"> </t>
    </r>
    <r>
      <rPr>
        <b/>
        <u/>
        <sz val="9"/>
        <color theme="0"/>
        <rFont val="Tahoma"/>
        <family val="2"/>
      </rPr>
      <t>Mail de redactie</t>
    </r>
  </si>
  <si>
    <t xml:space="preserve">Avez-vous une question ou une remarque concernant cet outil de calcul? Contactez la rédaction! </t>
  </si>
  <si>
    <r>
      <rPr>
        <b/>
        <sz val="10"/>
        <color rgb="FFFFFFFF"/>
        <rFont val="Wingdings 3"/>
        <family val="1"/>
        <charset val="2"/>
      </rPr>
      <t>}</t>
    </r>
    <r>
      <rPr>
        <b/>
        <sz val="10"/>
        <color rgb="FFFFFFFF"/>
        <rFont val="Tahoma"/>
        <family val="2"/>
      </rPr>
      <t xml:space="preserve"> Vennootschaps</t>
    </r>
    <r>
      <rPr>
        <b/>
        <sz val="9"/>
        <color rgb="FFFFFFFF"/>
        <rFont val="Tahoma"/>
        <family val="2"/>
      </rPr>
      <t>belasting</t>
    </r>
  </si>
  <si>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</si>
  <si>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max 25% voor phev</t>
  </si>
  <si>
    <t>Lefebvre Sarrut Belgium SA | Rue Haute 139 - Boite 6 | 1000 Bruxelles | T 0800 39 067</t>
  </si>
  <si>
    <t>Aftrekbaarheid autokosten in de vennootschap</t>
  </si>
  <si>
    <t>A) Gekocht, geleased of gehuurd voor 1 januari 2023</t>
  </si>
  <si>
    <t>A.1. Inkomsten 2017, 2018, 2019</t>
  </si>
  <si>
    <t>A.2. Inkomsten 2020 en later</t>
  </si>
  <si>
    <t>Uitdoving Grandfathering clausule:</t>
  </si>
  <si>
    <r>
      <t>Voor de voertuigen gekocht, geleased of gehuurd vóór 01.01.2018 liet een “grandfathering”-clausule (de zogenaamde “vrijwaringsclausule”) een minimale aftrek van 75 % toe vanaf 01.01.2026</t>
    </r>
    <r>
      <rPr>
        <sz val="8"/>
        <rFont val="Tahoma"/>
        <family val="2"/>
      </rPr>
      <t xml:space="preserve"> (met uitzondering van voertuigen die een uitstoot hebben van 200 gram  of meer, of deze waarvan geen gegevens met betrekking tot het uitstootgehalte beschikbaar zijn bij de DIV)</t>
    </r>
    <r>
      <rPr>
        <sz val="9"/>
        <rFont val="Tahoma"/>
        <family val="2"/>
      </rPr>
      <t>.</t>
    </r>
  </si>
  <si>
    <t>Vanaf aanslagjaar 2027 wordt het minimum waaronder de aftrek niet mag dalen jaarlijks verminderd met 5 % om tegen aanslagjaar 2031 uit te komen op een minimum van 50 %:</t>
  </si>
  <si>
    <t>minimum 75 % in aanslagjaar 2026</t>
  </si>
  <si>
    <t>minimum 70 % in aanslagjaar 2027</t>
  </si>
  <si>
    <t>minimum 65 % in aanslagjaar 2028</t>
  </si>
  <si>
    <t>minimum 60 % in aanslagjaar 2029</t>
  </si>
  <si>
    <t>minimum 55 % in aanslagjaar 2030</t>
  </si>
  <si>
    <t>minimum 50 % vanaf aanslagjaar 2031.</t>
  </si>
  <si>
    <t>B) Gekocht, geleased of gehuurd tussen 1 januari 2023 en 30 juni 2023</t>
  </si>
  <si>
    <t>B.1. Inkomsten 2023 en verder</t>
  </si>
  <si>
    <t>C) Gekocht, geleased of gehuurd tussen 1 juli 2023 en 31 december 2025</t>
  </si>
  <si>
    <t>C.1. Inkomsten 2023 en 2024</t>
  </si>
  <si>
    <r>
      <t>i.f.v. concrete CO</t>
    </r>
    <r>
      <rPr>
        <vertAlign val="subscript"/>
        <sz val="9"/>
        <rFont val="Tahoma"/>
        <family val="2"/>
      </rPr>
      <t>2</t>
    </r>
    <r>
      <rPr>
        <sz val="9"/>
        <rFont val="Tahoma"/>
        <family val="2"/>
      </rPr>
      <t>-uitstoot (zgn. gramformule)</t>
    </r>
  </si>
  <si>
    <t>50% (40% voor de meest vervuilende)</t>
  </si>
  <si>
    <r>
      <t>Autokosten: voor de meest vervuilende wagens met een CO</t>
    </r>
    <r>
      <rPr>
        <vertAlign val="subscript"/>
        <sz val="9"/>
        <color theme="7"/>
        <rFont val="Tahoma"/>
        <family val="2"/>
      </rPr>
      <t>2</t>
    </r>
    <r>
      <rPr>
        <sz val="9"/>
        <color theme="7"/>
        <rFont val="Tahoma"/>
        <family val="2"/>
      </rPr>
      <t>-uitstoot van 200 g/km of meer geldt een specifieke fiscale aftrekbaarheid van max. 40%.</t>
    </r>
  </si>
  <si>
    <t>Brandstofkosten: voor plug-inhybrides is de brandstof aftrekbaar tegen maximaal 50%, en zelfs maar tegen 40% voor de meest vervuilende auto's (uitstoot van 200 g/km of meer).</t>
  </si>
  <si>
    <t>C.2. Inkomsten 2025</t>
  </si>
  <si>
    <t>geen minimum</t>
  </si>
  <si>
    <t>75% (zie uitzonderingen)</t>
  </si>
  <si>
    <t>Autokosten: voor elektrische wagens is de aftrekbaarheid 100%.</t>
  </si>
  <si>
    <t>Brandstofkosten: voor plug-inhybrides is de brandstof aftrekbaar tegen maximaal 50%. Elektriciteitskosten zijn 75% aftrekbaar voor plug-inhybrides en 100% aftrekbaar voor elektrische voertuigen.</t>
  </si>
  <si>
    <t>C.3. Inkomsten 2026</t>
  </si>
  <si>
    <t>50% (zie uitzonderingen)</t>
  </si>
  <si>
    <t>25% (zie uitzonderingen)</t>
  </si>
  <si>
    <t>C.4. Inkomsten 2027</t>
  </si>
  <si>
    <t>C.5. Inkomsten 2028 tot 2030</t>
  </si>
  <si>
    <t>0% (zie uitzonderingen)</t>
  </si>
  <si>
    <t>D) Gekocht, geleased of gehuurd vanaf 2026</t>
  </si>
  <si>
    <t>D.1. Niet-PHEV's - Auto's op fossiele brandstof (uitstoot is niet nul)</t>
  </si>
  <si>
    <t>D.2. Elektrische auto's (uitstoot is nul)</t>
  </si>
  <si>
    <t>Elektriciteitskosten</t>
  </si>
  <si>
    <t>D.3. PHEV's - Plugin-hybride auto's op fossiele brandstof (uitstoot is niet nul)</t>
  </si>
  <si>
    <t>Gramformule zonder beperkingen:</t>
  </si>
  <si>
    <t>ondergrens: geen minium meer</t>
  </si>
  <si>
    <t>plugin</t>
  </si>
  <si>
    <t>PHEV</t>
  </si>
  <si>
    <t>Electriciteit</t>
  </si>
  <si>
    <t>elektrisch</t>
  </si>
  <si>
    <t>AUTOKOSTEN</t>
  </si>
  <si>
    <r>
      <t>Fiscale aftrekbaarheid van de brandstofkosten</t>
    </r>
    <r>
      <rPr>
        <sz val="9"/>
        <color rgb="FF4B0082"/>
        <rFont val="Tahoma"/>
        <family val="2"/>
      </rPr>
      <t xml:space="preserve"> (elektriciteitskosten bij elektrische voertuigen, fossiele brandstofkosten voor alle andere auto's)</t>
    </r>
  </si>
  <si>
    <t>BRANDSTOFKOSTEN</t>
  </si>
  <si>
    <t>Fiscale aftrekbaarheid van de elektriciteitskosten voor plugin-hybrides (PHEV)</t>
  </si>
  <si>
    <t>ELEKTRICITEIT</t>
  </si>
  <si>
    <t>Aftrekbaarheid autokosten in de vennootschap 2017 - 2031</t>
  </si>
  <si>
    <t>Lefebvre Belgium NV | Avenue Jean Monnet 4 | 1348 Louvain-la-Neuve | T 0800 39 067</t>
  </si>
  <si>
    <t>Déductibilité des frais de voiture en société 2017-2031</t>
  </si>
  <si>
    <t>A.2. Revenus de 2020 et au-delà</t>
  </si>
  <si>
    <t>A.1. Revenus 2017, 2018, 2019</t>
  </si>
  <si>
    <t>Extinction de la clause de grandfathering :</t>
  </si>
  <si>
    <t xml:space="preserve"> Pour les véhicules achetés, pris en leasing ou loués avant le 01.01.2018, une clause de « grandfathering » (clause de sauvegarde) autorisait une déduction minimale de 75 % à partir du 01.01.2026 (à l’exception des véhicules qui ont une émission de 200 grammes ou plus, ou de ceux pour lesquels aucune donnée relative au niveau d’émission n’est disponible auprès de la DIV).</t>
  </si>
  <si>
    <t xml:space="preserve">À partir de l'exercice d'imposition (EI) 2027, le minimum en‑deçà duquel la déduction ne peut pas descendre est réduit chaque année de 5 %, pour atteindre un minimum de 50 % à l’exercice d’imposition 2031: </t>
  </si>
  <si>
    <t>minimum 75 % pour EI 2026</t>
  </si>
  <si>
    <t>minimum 70 % pour EI  2027</t>
  </si>
  <si>
    <t>minimum 65 % pour EI  2028</t>
  </si>
  <si>
    <t>minimum 60 % pour EI  2029</t>
  </si>
  <si>
    <t>minimum 55 % pour EI 2030</t>
  </si>
  <si>
    <t>minimum 50 % à partir de l'EI 2031.</t>
  </si>
  <si>
    <t>B.1. Revenus de 2023 et au-delà</t>
  </si>
  <si>
    <t>C.1. Revenus 2023 et 2024</t>
  </si>
  <si>
    <r>
      <t>en fonction des émissions de CO</t>
    </r>
    <r>
      <rPr>
        <vertAlign val="subscript"/>
        <sz val="9"/>
        <rFont val="Tahoma"/>
        <family val="2"/>
      </rPr>
      <t>2</t>
    </r>
    <r>
      <rPr>
        <sz val="9"/>
        <rFont val="Tahoma"/>
        <family val="2"/>
      </rPr>
      <t xml:space="preserve"> concrètes (la "formule par gramme")</t>
    </r>
  </si>
  <si>
    <r>
      <t>Frais de voiture : Pour les voitures les plus polluantes, dont les émissions de CO</t>
    </r>
    <r>
      <rPr>
        <vertAlign val="subscript"/>
        <sz val="9"/>
        <color theme="7"/>
        <rFont val="Tahoma"/>
        <family val="2"/>
      </rPr>
      <t>2</t>
    </r>
    <r>
      <rPr>
        <sz val="9"/>
        <color theme="7"/>
        <rFont val="Tahoma"/>
        <family val="2"/>
      </rPr>
      <t xml:space="preserve"> sont égales ou supérieures à 200 g/km, il existe une déduction fiscale spécifique de 40%.</t>
    </r>
  </si>
  <si>
    <t>Carburant: Pour les hybrides rechargeables, le carburant est déductible à hauteur de 50% maximum, et même seulement à 40% pour les voitures les plus polluantes (émissions de 200 g/km ou plus).</t>
  </si>
  <si>
    <t>C.2. Revenus 2025</t>
  </si>
  <si>
    <t>75% (voyez les exceptions ci-dessous)</t>
  </si>
  <si>
    <t>Frais de voiture : Pour les voitures électriques, la déduction fiscale est de 100%.</t>
  </si>
  <si>
    <t>Carburant: Pour les hybrides rechargeables, le carburant est déductible à hauteur de 50% maximum. Les frais d'électricité sont déductibles à 75% pour les hybrides rechargeables et à 100% pour les voitures électriques.</t>
  </si>
  <si>
    <t>C.3. Revenus 2026</t>
  </si>
  <si>
    <t>50% (voyez les exceptions ci-dessous)</t>
  </si>
  <si>
    <t>25% (voyez les exceptions ci-dessous)</t>
  </si>
  <si>
    <t>C.5. Revenus 2028 et au-delà</t>
  </si>
  <si>
    <t>0% (voyez les exceptions ci-dessous)</t>
  </si>
  <si>
    <t>D.1. Voiture à carburant fossile (avec émissions)</t>
  </si>
  <si>
    <t>D.2. Voitures électriques (zéro émissions)</t>
  </si>
  <si>
    <t>Frais d'électricité</t>
  </si>
  <si>
    <t>D.3. PHEV's - hybrides rechargeables à carburant fossile (avec émissions)</t>
  </si>
  <si>
    <r>
      <t xml:space="preserve">Déductibilité fiscale des frais de carburant </t>
    </r>
    <r>
      <rPr>
        <sz val="9"/>
        <color rgb="FF4B0082"/>
        <rFont val="Tahoma"/>
        <family val="2"/>
      </rPr>
      <t>(frais d'électricité pour les voitures électriques et frais de carburant fossile pour les autres véhicules)</t>
    </r>
  </si>
  <si>
    <t>FRAIS DE VOITURE</t>
  </si>
  <si>
    <t>Déductibilité fiscale des frais d'electricité pour les hybrides rechargeables (PHEV)</t>
  </si>
  <si>
    <t>ja</t>
  </si>
  <si>
    <t>Aftrekbaarheid autokosten in de vennootschap.xlsx</t>
  </si>
  <si>
    <t>Déductibilité des frais de voiture en société</t>
  </si>
  <si>
    <t>Déductibilité des frais de voiture en société.xlsx</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</si>
  <si>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</si>
  <si>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</si>
  <si>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 xml:space="preserve">Avez-vous une question ou une remarque concernant cet outil de calcul ? Contactez la rédaction ! </t>
  </si>
  <si>
    <r>
      <t>Fiscale aftrekbaarheid van de brandstofkosten</t>
    </r>
    <r>
      <rPr>
        <sz val="9"/>
        <color theme="6"/>
        <rFont val="Tahoma"/>
        <family val="2"/>
      </rPr>
      <t xml:space="preserve"> (elektriciteitskosten bij elektrische voertuigen, fossiele brandstofkosten voor alle andere auto's)</t>
    </r>
  </si>
  <si>
    <t>vul de blauwe velden in</t>
  </si>
  <si>
    <r>
      <t xml:space="preserve">Déductibilité fiscale des frais de carburant </t>
    </r>
    <r>
      <rPr>
        <sz val="9"/>
        <color theme="6"/>
        <rFont val="Tahoma"/>
        <family val="2"/>
      </rPr>
      <t>(frais d'électricité pour les voitures électriques et frais de carburant fossile pour les autres véhicules)</t>
    </r>
  </si>
  <si>
    <t>complétez les cases bleues</t>
  </si>
  <si>
    <t>Brandstofkosten: voor plug-inhybrides zijn de brandstof- en de elektriciteitskosten niet meer aftrekbaar. De elektriciteitskosten zijn 100% aftrekbaar voor EV's.</t>
  </si>
  <si>
    <t>Frais de voiture: pour les voitures électriques, la déduction fiscale est de 100%.</t>
  </si>
  <si>
    <t>Carburant: Pour les hybrides rechargeables, les frais de carburant et d'électricité sont déductibles à hauteur de 50% maximum. Les frais d'électricité sont déductibles à 100% pour les voitures électriques.</t>
  </si>
  <si>
    <t>Brandstofkosten: voor plug-inhybrides zijn de brandstof- en elektriciteitskosten voor 50% aftrekbaar. De elektriciteitskosten zijn 100% aftrekbaar voor EV's.</t>
  </si>
  <si>
    <t>Brandstofkosten: voor plug-inhybrides zijn de brandstof- en elektriciteitskosten voor 25% aftrekbaar. De elektriciteitskosten zijn 100% aftrekbaar voor EV's.</t>
  </si>
  <si>
    <t>Carburant: Pour les hybrides rechargeables, les frais de carburant et d'électricité ne sont plus déductibles. Les frais d'électricité sont déductibles à 100% pour les voitures électriques.</t>
  </si>
  <si>
    <r>
      <t xml:space="preserve">Voor plug-inhybrides is de brandstof aftrekbaar tegen maximaal 50%, en zelfs maar tegen 40% voor de meest vervuilende auto's (uitstoot van 200 g/km of meer). </t>
    </r>
    <r>
      <rPr>
        <sz val="9"/>
        <color theme="7"/>
        <rFont val="Tahoma"/>
        <family val="2"/>
      </rPr>
      <t>De elektriciteitskosten zijn aftrekbaar zoals de autokosten.</t>
    </r>
  </si>
  <si>
    <t>Carburant: Pour les hybrides rechargeables, les frais de carburant et d'électricité sont déductibles à hauteur de 25% maximum. Les frais d'électricité sont déductibles à 100% pour les voitures électriques.</t>
  </si>
  <si>
    <r>
      <t>Voor plug-inhybrides met een batterij van minder dan 0,5 kWh per 100 kilogram van het wagengewicht of een uitstoot van meer dan 50 gram CO</t>
    </r>
    <r>
      <rPr>
        <vertAlign val="subscript"/>
        <sz val="9"/>
        <rFont val="Tahoma"/>
        <family val="2"/>
      </rPr>
      <t>2</t>
    </r>
    <r>
      <rPr>
        <sz val="9"/>
        <rFont val="Tahoma"/>
        <family val="2"/>
      </rPr>
      <t xml:space="preserve"> per kilometer, </t>
    </r>
    <r>
      <rPr>
        <b/>
        <sz val="9"/>
        <rFont val="Tahoma"/>
        <family val="2"/>
      </rPr>
      <t>of 75 gram indien de uitstoot berekend is volgens de Euro 6e-bisnorm of een latere norm,</t>
    </r>
    <r>
      <rPr>
        <sz val="9"/>
        <rFont val="Tahoma"/>
        <family val="2"/>
      </rPr>
      <t xml:space="preserve"> is de in aanmerking te nemen CO</t>
    </r>
    <r>
      <rPr>
        <vertAlign val="subscript"/>
        <sz val="9"/>
        <rFont val="Tahoma"/>
        <family val="2"/>
      </rPr>
      <t>2</t>
    </r>
    <r>
      <rPr>
        <sz val="9"/>
        <rFont val="Tahoma"/>
        <family val="2"/>
      </rPr>
      <t>-uitstoot gelijk aan die van het overeenstemmende voertuig met een motor op dezelfde brandstof (lijst gepubliceerd op de website van FOD Financiën). Indien er geen overeenstemmend voertuig bestaat, wordt de uitstootwaarde vermenigvuldigd met 2,5.</t>
    </r>
  </si>
  <si>
    <r>
      <t>Pour les véhicules hybrides rechargeables dont la batterie est inférieure à 0,5 kWh par 100 kilogrammes de poids de voiture ou dont les émissions sont supérieures à 50 grammes de CO</t>
    </r>
    <r>
      <rPr>
        <vertAlign val="subscript"/>
        <sz val="9"/>
        <rFont val="Tahoma"/>
        <family val="2"/>
      </rPr>
      <t>2</t>
    </r>
    <r>
      <rPr>
        <sz val="9"/>
        <rFont val="Tahoma"/>
        <family val="2"/>
      </rPr>
      <t xml:space="preserve"> par kilomètre, </t>
    </r>
    <r>
      <rPr>
        <b/>
        <sz val="9"/>
        <rFont val="Tahoma"/>
        <family val="2"/>
      </rPr>
      <t>ou 75 grammes si les émissions ont été calculées selon la norme Euro 6e-bis ou une norme ultérieure</t>
    </r>
    <r>
      <rPr>
        <sz val="9"/>
        <rFont val="Tahoma"/>
        <family val="2"/>
      </rPr>
      <t>, les émissions de CO</t>
    </r>
    <r>
      <rPr>
        <vertAlign val="subscript"/>
        <sz val="9"/>
        <rFont val="Tahoma"/>
        <family val="2"/>
      </rPr>
      <t>2</t>
    </r>
    <r>
      <rPr>
        <sz val="9"/>
        <rFont val="Tahoma"/>
        <family val="2"/>
      </rPr>
      <t xml:space="preserve"> à prendre en compte sont égales à celles du véhicule correspondant avec un moteur fonctionnant avec le même carburant (liste publiée sur le site du SPF Finances). Si aucun véhicule correspondant n'existe, la valeur d'émission est multipliée par 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</si>
</sst>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00%"/>
    <numFmt numFmtId="166" formatCode="0.0%"/>
    <numFmt numFmtId="167" formatCode="&quot;Redactioneel bijgewerkt tot&quot;\ dd\.mm\.yyyy"/>
    <numFmt numFmtId="168" formatCode="&quot;À jour au&quot;\ dd\.mm\.yyyy"/>
  </numFmts>
  <fonts count="111">
    <font>
      <sz val="9"/>
      <name val="Tahoma"/>
    </font>
    <font>
      <sz val="9"/>
      <color theme="1"/>
      <name val="Tahoma"/>
      <family val="2"/>
    </font>
    <font>
      <sz val="11"/>
      <color theme="1"/>
      <name val="Calibri"/>
      <family val="2"/>
      <scheme val="minor"/>
    </font>
    <font>
      <sz val="9"/>
      <color theme="1"/>
      <name val="Tahoma"/>
      <family val="2"/>
    </font>
    <font>
      <sz val="9"/>
      <color theme="1"/>
      <name val="Tahoma"/>
      <family val="2"/>
    </font>
    <font>
      <sz val="9"/>
      <color theme="1"/>
      <name val="Tahoma"/>
      <family val="2"/>
    </font>
    <font>
      <sz val="9"/>
      <color theme="1"/>
      <name val="Tahoma"/>
      <family val="2"/>
    </font>
    <font>
      <sz val="9"/>
      <color theme="1"/>
      <name val="Tahoma"/>
      <family val="2"/>
    </font>
    <font>
      <sz val="9"/>
      <color theme="1"/>
      <name val="Tahoma"/>
      <family val="2"/>
    </font>
    <font>
      <u/>
      <sz val="14"/>
      <color indexed="55"/>
      <name val="Wingdings"/>
      <charset val="2"/>
    </font>
    <font>
      <sz val="9"/>
      <name val="Tahoma"/>
      <family val="2"/>
    </font>
    <font>
      <b/>
      <sz val="9"/>
      <color indexed="45"/>
      <name val="Tahoma"/>
      <family val="2"/>
    </font>
    <font>
      <sz val="9"/>
      <name val="Tahoma"/>
      <family val="2"/>
    </font>
    <font>
      <sz val="20"/>
      <color indexed="45"/>
      <name val="Wingdings 3"/>
      <family val="1"/>
      <charset val="2"/>
    </font>
    <font>
      <sz val="20"/>
      <color indexed="53"/>
      <name val="Webdings"/>
      <family val="1"/>
      <charset val="2"/>
    </font>
    <font>
      <sz val="2.5"/>
      <color indexed="8"/>
      <name val="Small Fonts"/>
      <family val="2"/>
    </font>
    <font>
      <sz val="9"/>
      <color indexed="8"/>
      <name val="Tahoma"/>
      <family val="2"/>
    </font>
    <font>
      <sz val="11"/>
      <color theme="1"/>
      <name val="Calibri"/>
      <family val="2"/>
      <scheme val="minor"/>
    </font>
    <font>
      <b/>
      <sz val="9"/>
      <color theme="0"/>
      <name val="Tahoma"/>
      <family val="2"/>
    </font>
    <font>
      <b/>
      <sz val="9"/>
      <color indexed="9"/>
      <name val="Tahoma"/>
      <family val="2"/>
    </font>
    <font>
      <vertAlign val="subscript"/>
      <sz val="9"/>
      <color indexed="50"/>
      <name val="Tahoma"/>
      <family val="2"/>
    </font>
    <font>
      <sz val="9"/>
      <color indexed="50"/>
      <name val="Tahoma"/>
      <family val="2"/>
    </font>
    <font>
      <sz val="11"/>
      <color indexed="8"/>
      <name val="Calibri"/>
      <family val="2"/>
    </font>
    <font>
      <i/>
      <sz val="9"/>
      <color theme="1"/>
      <name val="Tahoma"/>
      <family val="2"/>
    </font>
    <font>
      <u/>
      <sz val="10"/>
      <color indexed="10"/>
      <name val="Arial Narrow"/>
      <family val="2"/>
    </font>
    <font>
      <sz val="20"/>
      <color rgb="FFFFFFFF"/>
      <name val="Wingdings 3"/>
      <family val="1"/>
      <charset val="2"/>
    </font>
    <font>
      <sz val="20"/>
      <color rgb="FFCDCDCD"/>
      <name val="Wingdings 3"/>
      <family val="1"/>
      <charset val="2"/>
    </font>
    <font>
      <sz val="20"/>
      <color rgb="FFCDCDCD"/>
      <name val="Webdings"/>
      <family val="1"/>
      <charset val="2"/>
    </font>
    <font>
      <sz val="18"/>
      <color theme="0"/>
      <name val="Tahoma"/>
      <family val="2"/>
    </font>
    <font>
      <sz val="16"/>
      <color theme="0"/>
      <name val="tahoma"/>
      <family val="2"/>
    </font>
    <font>
      <b/>
      <sz val="9"/>
      <color rgb="FF4B0082"/>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b/>
      <sz val="8"/>
      <color indexed="8"/>
      <name val="Tahoma"/>
      <family val="2"/>
    </font>
    <font>
      <sz val="9"/>
      <name val="Tahoma"/>
      <family val="2"/>
    </font>
    <font>
      <sz val="9"/>
      <name val="Tahoma"/>
      <family val="2"/>
    </font>
    <font>
      <sz val="9"/>
      <color rgb="FFFF0000"/>
      <name val="Tahoma"/>
      <family val="2"/>
    </font>
    <font>
      <sz val="8"/>
      <name val="Tahoma"/>
      <family val="2"/>
    </font>
    <font>
      <sz val="10"/>
      <name val="Arial"/>
      <family val="2"/>
    </font>
    <font>
      <u/>
      <sz val="10"/>
      <name val="Arial"/>
      <family val="2"/>
    </font>
    <font>
      <i/>
      <sz val="10"/>
      <name val="Arial"/>
      <family val="2"/>
    </font>
    <font>
      <b/>
      <sz val="10"/>
      <name val="Arial"/>
      <family val="2"/>
    </font>
    <font>
      <sz val="10"/>
      <color rgb="FFFF0000"/>
      <name val="Arial"/>
      <family val="2"/>
    </font>
    <font>
      <u/>
      <sz val="10"/>
      <color rgb="FFFF0000"/>
      <name val="Arial"/>
      <family val="2"/>
    </font>
    <font>
      <b/>
      <sz val="10"/>
      <color theme="0"/>
      <name val="Arial"/>
      <family val="2"/>
    </font>
    <font>
      <i/>
      <sz val="9"/>
      <color theme="7"/>
      <name val="Tahoma"/>
      <family val="2"/>
    </font>
    <font>
      <sz val="10"/>
      <color theme="6" tint="-0.499984740745262"/>
      <name val="Arial"/>
      <family val="2"/>
    </font>
    <font>
      <sz val="10"/>
      <color theme="6"/>
      <name val="Arial"/>
      <family val="2"/>
    </font>
    <font>
      <sz val="10"/>
      <color theme="0" tint="-4.9989318521683403E-2"/>
      <name val="Arial"/>
      <family val="2"/>
    </font>
    <font>
      <sz val="9"/>
      <color theme="1"/>
      <name val="Calibri"/>
      <family val="2"/>
      <scheme val="minor"/>
    </font>
    <font>
      <sz val="9"/>
      <color theme="0"/>
      <name val="Calibri"/>
      <family val="2"/>
      <scheme val="minor"/>
    </font>
    <font>
      <b/>
      <sz val="8"/>
      <color rgb="FF00CED1"/>
      <name val="Tahoma"/>
      <family val="2"/>
    </font>
    <font>
      <sz val="10"/>
      <color theme="0"/>
      <name val="Arial"/>
      <family val="2"/>
    </font>
    <font>
      <b/>
      <u/>
      <sz val="10"/>
      <color rgb="FF4B0082"/>
      <name val="Tahoma"/>
      <family val="2"/>
    </font>
    <font>
      <b/>
      <sz val="9"/>
      <name val="Tahoma"/>
      <family val="2"/>
    </font>
    <font>
      <b/>
      <sz val="2.5"/>
      <color indexed="8"/>
      <name val="Small Fonts"/>
      <family val="2"/>
    </font>
    <font>
      <b/>
      <sz val="9"/>
      <color indexed="8"/>
      <name val="Tahoma"/>
      <family val="2"/>
    </font>
    <font>
      <b/>
      <sz val="9"/>
      <color rgb="FFFF0000"/>
      <name val="Tahoma"/>
      <family val="2"/>
    </font>
    <font>
      <sz val="14"/>
      <color theme="0"/>
      <name val="Wingdings 3"/>
      <family val="1"/>
      <charset val="2"/>
    </font>
    <font>
      <b/>
      <sz val="10"/>
      <color theme="7"/>
      <name val="Tahoma"/>
      <family val="2"/>
    </font>
    <font>
      <sz val="9"/>
      <color theme="7"/>
      <name val="Tahoma"/>
      <family val="2"/>
    </font>
    <font>
      <sz val="9"/>
      <color rgb="FF5F5F5A"/>
      <name val="tahoma"/>
      <family val="2"/>
    </font>
    <font>
      <sz val="9"/>
      <color theme="0" tint="-4.9989318521683403E-2"/>
      <name val="tahoma"/>
      <family val="2"/>
    </font>
    <font>
      <sz val="9"/>
      <color rgb="FFE6E6E6"/>
      <name val="Tahoma"/>
      <family val="2"/>
    </font>
    <font>
      <b/>
      <sz val="8"/>
      <color rgb="FF7030A0"/>
      <name val="Tahoma"/>
      <family val="2"/>
    </font>
    <font>
      <b/>
      <sz val="14"/>
      <color theme="0"/>
      <name val="Tahoma"/>
      <family val="2"/>
    </font>
    <font>
      <b/>
      <sz val="12"/>
      <color rgb="FF00008F"/>
      <name val="Tahoma"/>
      <family val="2"/>
    </font>
    <font>
      <sz val="12"/>
      <color rgb="FF91918C"/>
      <name val="Wingdings 3"/>
      <family val="1"/>
      <charset val="2"/>
    </font>
    <font>
      <b/>
      <sz val="11"/>
      <color rgb="FF4B0082"/>
      <name val="Tahoma"/>
      <family val="2"/>
    </font>
    <font>
      <sz val="8"/>
      <color rgb="FFE6E6E6"/>
      <name val="Tahoma"/>
      <family val="2"/>
    </font>
    <font>
      <sz val="8"/>
      <color theme="0" tint="-0.499984740745262"/>
      <name val="Tahoma"/>
      <family val="2"/>
    </font>
    <font>
      <sz val="8"/>
      <color theme="7"/>
      <name val="Tahoma"/>
      <family val="2"/>
    </font>
    <font>
      <u/>
      <sz val="8"/>
      <color theme="7"/>
      <name val="Tahoma"/>
      <family val="2"/>
    </font>
    <font>
      <b/>
      <sz val="10"/>
      <color rgb="FFFFFFFF"/>
      <name val="Tahoma"/>
      <family val="1"/>
      <charset val="2"/>
    </font>
    <font>
      <vertAlign val="subscript"/>
      <sz val="9"/>
      <color theme="1"/>
      <name val="Tahoma"/>
      <family val="2"/>
    </font>
    <font>
      <vertAlign val="subscript"/>
      <sz val="9"/>
      <name val="Tahoma"/>
      <family val="2"/>
    </font>
    <font>
      <b/>
      <vertAlign val="subscript"/>
      <sz val="9"/>
      <color rgb="FFFFFFFF"/>
      <name val="Tahoma"/>
      <family val="2"/>
    </font>
    <font>
      <vertAlign val="superscript"/>
      <sz val="9"/>
      <name val="Tahoma"/>
      <family val="2"/>
    </font>
    <font>
      <b/>
      <u/>
      <vertAlign val="superscript"/>
      <sz val="10"/>
      <color rgb="FF4B0082"/>
      <name val="Tahoma"/>
      <family val="2"/>
    </font>
    <font>
      <sz val="11"/>
      <name val="Calibri"/>
      <family val="2"/>
    </font>
    <font>
      <sz val="9"/>
      <name val="Calibri"/>
      <family val="2"/>
      <scheme val="minor"/>
    </font>
    <font>
      <b/>
      <sz val="9"/>
      <color rgb="FF000000"/>
      <name val="Calibri"/>
      <family val="2"/>
      <scheme val="minor"/>
    </font>
    <font>
      <b/>
      <sz val="9"/>
      <color theme="1"/>
      <name val="Calibri"/>
      <family val="2"/>
      <scheme val="minor"/>
    </font>
    <font>
      <b/>
      <sz val="8"/>
      <color theme="5"/>
      <name val="Tahoma"/>
      <family val="2"/>
    </font>
    <font>
      <sz val="9"/>
      <color rgb="FFFF0000"/>
      <name val="Calibri"/>
      <family val="2"/>
      <scheme val="minor"/>
    </font>
    <font>
      <sz val="9"/>
      <color theme="9"/>
      <name val="Calibri"/>
      <family val="2"/>
      <scheme val="minor"/>
    </font>
    <font>
      <b/>
      <sz val="9"/>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u/>
      <sz val="8"/>
      <color theme="5"/>
      <name val="Tahoma"/>
      <family val="2"/>
    </font>
    <font>
      <b/>
      <sz val="9"/>
      <color rgb="FFFFFFFF"/>
      <name val="Tahoma"/>
      <family val="2"/>
    </font>
    <font>
      <vertAlign val="subscript"/>
      <sz val="9"/>
      <color theme="7"/>
      <name val="Tahoma"/>
      <family val="2"/>
    </font>
    <font>
      <sz val="10"/>
      <color theme="9"/>
      <name val="Arial"/>
      <family val="2"/>
    </font>
    <font>
      <sz val="9"/>
      <color rgb="FF4B0082"/>
      <name val="Tahoma"/>
      <family val="2"/>
    </font>
    <font>
      <b/>
      <sz val="9"/>
      <color theme="0"/>
      <name val="Arial"/>
      <family val="2"/>
    </font>
    <font>
      <b/>
      <sz val="8"/>
      <color theme="6"/>
      <name val="Tahoma"/>
      <family val="2"/>
    </font>
    <font>
      <b/>
      <sz val="11"/>
      <color theme="6"/>
      <name val="Tahoma"/>
      <family val="2"/>
    </font>
    <font>
      <b/>
      <sz val="9"/>
      <color theme="9"/>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
      <b/>
      <sz val="8"/>
      <color theme="9"/>
      <name val="Tahoma"/>
      <family val="2"/>
    </font>
    <font>
      <sz val="8"/>
      <color theme="6" tint="0.39997558519241921"/>
      <name val="Tahoma"/>
      <family val="2"/>
    </font>
    <font>
      <i/>
      <sz val="9"/>
      <color theme="6"/>
      <name val="Tahoma"/>
      <family val="2"/>
    </font>
    <font>
      <b/>
      <sz val="8"/>
      <color theme="6" tint="0.39997558519241921"/>
      <name val="Tahoma"/>
      <family val="2"/>
    </font>
    <font>
      <sz val="10"/>
      <color theme="7"/>
      <name val="Arial"/>
      <family val="2"/>
    </font>
  </fonts>
  <fills count="42">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8"/>
        <bgColor indexed="64"/>
      </patternFill>
    </fill>
    <fill>
      <patternFill patternType="solid">
        <fgColor indexed="43"/>
        <bgColor indexed="64"/>
      </patternFill>
    </fill>
    <fill>
      <patternFill patternType="solid">
        <fgColor rgb="FFFFFF00"/>
        <bgColor indexed="64"/>
      </patternFill>
    </fill>
    <fill>
      <patternFill patternType="solid">
        <fgColor indexed="47"/>
        <bgColor indexed="64"/>
      </patternFill>
    </fill>
    <fill>
      <patternFill patternType="solid">
        <fgColor rgb="FFFFFFFF"/>
        <bgColor rgb="FF000000"/>
      </patternFill>
    </fill>
    <fill>
      <patternFill patternType="solid">
        <fgColor rgb="FF5F5F5A"/>
        <bgColor rgb="FFE6E6E6"/>
      </patternFill>
    </fill>
    <fill>
      <patternFill patternType="mediumGray">
        <fgColor rgb="FFE6E6E6"/>
        <bgColor rgb="FF5F5F5A"/>
      </patternFill>
    </fill>
    <fill>
      <patternFill patternType="solid">
        <fgColor rgb="FF5F5F5A"/>
        <bgColor rgb="FF000000"/>
      </patternFill>
    </fill>
    <fill>
      <patternFill patternType="solid">
        <fgColor rgb="FF4B0082"/>
        <bgColor indexed="64"/>
      </patternFill>
    </fill>
    <fill>
      <patternFill patternType="solid">
        <fgColor rgb="FF00CED1"/>
        <bgColor rgb="FF000000"/>
      </patternFill>
    </fill>
    <fill>
      <patternFill patternType="solid">
        <fgColor rgb="FF00CED1"/>
        <bgColor indexed="64"/>
      </patternFill>
    </fill>
    <fill>
      <patternFill patternType="solid">
        <fgColor rgb="FF5F5F5A"/>
        <bgColor indexed="51"/>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lightGray">
        <bgColor indexed="43"/>
      </patternFill>
    </fill>
    <fill>
      <patternFill patternType="solid">
        <fgColor rgb="FF7030A0"/>
        <bgColor indexed="64"/>
      </patternFill>
    </fill>
    <fill>
      <patternFill patternType="solid">
        <fgColor theme="6" tint="0.59999389629810485"/>
        <bgColor indexed="64"/>
      </patternFill>
    </fill>
    <fill>
      <patternFill patternType="solid">
        <fgColor rgb="FFB4C6E7"/>
        <bgColor indexed="64"/>
      </patternFill>
    </fill>
    <fill>
      <patternFill patternType="solid">
        <fgColor theme="2"/>
        <bgColor indexed="64"/>
      </patternFill>
    </fill>
    <fill>
      <patternFill patternType="solid">
        <fgColor theme="9"/>
        <bgColor indexed="64"/>
      </patternFill>
    </fill>
    <fill>
      <patternFill patternType="solid">
        <fgColor theme="4" tint="0.79998168889431442"/>
        <bgColor indexed="64"/>
      </patternFill>
    </fill>
    <fill>
      <patternFill patternType="solid">
        <fgColor rgb="FF7030A0"/>
        <bgColor rgb="FF000000"/>
      </patternFill>
    </fill>
    <fill>
      <patternFill patternType="solid">
        <fgColor theme="9" tint="-0.249977111117893"/>
        <bgColor indexed="64"/>
      </patternFill>
    </fill>
    <fill>
      <patternFill patternType="solid">
        <fgColor rgb="FF99FF33"/>
        <bgColor indexed="64"/>
      </patternFill>
    </fill>
    <fill>
      <patternFill patternType="solid">
        <fgColor theme="6"/>
        <bgColor indexed="64"/>
      </patternFill>
    </fill>
    <fill>
      <patternFill patternType="solid">
        <fgColor theme="6"/>
        <bgColor theme="0"/>
      </patternFill>
    </fill>
    <fill>
      <patternFill patternType="solid">
        <fgColor indexed="65"/>
        <bgColor theme="0"/>
      </patternFill>
    </fill>
    <fill>
      <patternFill patternType="solid">
        <fgColor rgb="FF002060"/>
        <bgColor rgb="FF000000"/>
      </patternFill>
    </fill>
    <fill>
      <patternFill patternType="solid">
        <fgColor theme="6"/>
        <bgColor rgb="FF000000"/>
      </patternFill>
    </fill>
    <fill>
      <patternFill patternType="solid">
        <fgColor theme="6" tint="0.39997558519241921"/>
        <bgColor indexed="64"/>
      </patternFill>
    </fill>
    <fill>
      <patternFill patternType="solid">
        <fgColor theme="4" tint="-0.249977111117893"/>
        <bgColor indexed="64"/>
      </patternFill>
    </fill>
  </fills>
  <borders count="43">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9"/>
      </left>
      <right style="thin">
        <color indexed="9"/>
      </right>
      <top style="thin">
        <color indexed="9"/>
      </top>
      <bottom style="thin">
        <color indexed="9"/>
      </bottom>
      <diagonal/>
    </border>
    <border>
      <left style="medium">
        <color rgb="FFE6E6E6"/>
      </left>
      <right style="medium">
        <color rgb="FFE6E6E6"/>
      </right>
      <top style="medium">
        <color rgb="FFE6E6E6"/>
      </top>
      <bottom style="medium">
        <color rgb="FFE6E6E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left>
      <right style="thin">
        <color theme="0"/>
      </right>
      <top style="thin">
        <color theme="0"/>
      </top>
      <bottom/>
      <diagonal/>
    </border>
    <border>
      <left style="thin">
        <color theme="0"/>
      </left>
      <right style="thin">
        <color theme="0" tint="-4.9989318521683403E-2"/>
      </right>
      <top style="thin">
        <color theme="0"/>
      </top>
      <bottom style="thin">
        <color theme="0" tint="-4.9989318521683403E-2"/>
      </bottom>
      <diagonal/>
    </border>
    <border>
      <left style="thin">
        <color theme="0" tint="-4.9989318521683403E-2"/>
      </left>
      <right style="thin">
        <color theme="0" tint="-4.9989318521683403E-2"/>
      </right>
      <top style="thin">
        <color theme="0"/>
      </top>
      <bottom style="thin">
        <color theme="0" tint="-4.9989318521683403E-2"/>
      </bottom>
      <diagonal/>
    </border>
    <border>
      <left style="thin">
        <color theme="0"/>
      </left>
      <right style="thin">
        <color theme="0" tint="-4.9989318521683403E-2"/>
      </right>
      <top style="thin">
        <color theme="0" tint="-4.9989318521683403E-2"/>
      </top>
      <bottom style="thin">
        <color theme="0" tint="-4.9989318521683403E-2"/>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right/>
      <top style="medium">
        <color rgb="FFE6E6E6"/>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s>
  <cellStyleXfs count="26">
    <xf numFmtId="0" fontId="0" fillId="0" borderId="0">
      <alignment vertical="center"/>
    </xf>
    <xf numFmtId="0" fontId="9" fillId="2" borderId="1" applyNumberFormat="0" applyFont="0" applyFill="0" applyBorder="0" applyAlignment="0" applyProtection="0">
      <alignment horizontal="center" vertical="center"/>
      <protection hidden="1"/>
    </xf>
    <xf numFmtId="0" fontId="16" fillId="0" borderId="0">
      <alignment vertical="center"/>
    </xf>
    <xf numFmtId="0" fontId="17" fillId="0" borderId="0"/>
    <xf numFmtId="9" fontId="22" fillId="0" borderId="0" applyFont="0" applyFill="0" applyBorder="0" applyAlignment="0" applyProtection="0"/>
    <xf numFmtId="0" fontId="10" fillId="0" borderId="0"/>
    <xf numFmtId="0" fontId="24" fillId="0" borderId="0" applyNumberFormat="0" applyFont="0" applyFill="0" applyBorder="0" applyAlignment="0" applyProtection="0">
      <alignment vertical="top"/>
      <protection locked="0"/>
    </xf>
    <xf numFmtId="0" fontId="17" fillId="0" borderId="0"/>
    <xf numFmtId="0" fontId="16" fillId="0" borderId="0">
      <alignment vertical="center"/>
    </xf>
    <xf numFmtId="0" fontId="17" fillId="0" borderId="0"/>
    <xf numFmtId="0" fontId="9" fillId="2" borderId="1" applyNumberFormat="0" applyFont="0" applyFill="0" applyBorder="0" applyAlignment="0" applyProtection="0">
      <alignment horizontal="center" vertical="center"/>
      <protection hidden="1"/>
    </xf>
    <xf numFmtId="164" fontId="36" fillId="0" borderId="0" applyFont="0" applyFill="0" applyBorder="0" applyAlignment="0" applyProtection="0"/>
    <xf numFmtId="9" fontId="37" fillId="0" borderId="0" applyFont="0" applyFill="0" applyBorder="0" applyAlignment="0" applyProtection="0"/>
    <xf numFmtId="0" fontId="4" fillId="0" borderId="0"/>
    <xf numFmtId="0" fontId="10" fillId="0" borderId="0">
      <alignment vertical="center"/>
    </xf>
    <xf numFmtId="0" fontId="3" fillId="0" borderId="0"/>
    <xf numFmtId="9" fontId="10" fillId="0" borderId="0" applyFont="0" applyFill="0" applyBorder="0" applyAlignment="0" applyProtection="0"/>
    <xf numFmtId="164" fontId="10" fillId="0" borderId="0" applyFont="0" applyFill="0" applyBorder="0" applyAlignment="0" applyProtection="0"/>
    <xf numFmtId="0" fontId="1" fillId="0" borderId="0">
      <alignment vertical="center"/>
    </xf>
    <xf numFmtId="0" fontId="16" fillId="0" borderId="0">
      <alignment vertical="center"/>
    </xf>
    <xf numFmtId="0" fontId="1" fillId="0" borderId="0"/>
    <xf numFmtId="0" fontId="2" fillId="0" borderId="0"/>
    <xf numFmtId="0" fontId="1" fillId="0" borderId="0"/>
    <xf numFmtId="0" fontId="10" fillId="0" borderId="0">
      <alignment vertical="center"/>
    </xf>
    <xf numFmtId="0" fontId="1" fillId="0" borderId="0"/>
    <xf numFmtId="0" fontId="1" fillId="0" borderId="0"/>
  </cellStyleXfs>
  <cellXfs count="412">
    <xf numFmtId="0" fontId="0" fillId="0" borderId="0" xfId="0">
      <alignment vertical="center"/>
    </xf>
    <xf numFmtId="0" fontId="12" fillId="0" borderId="0" xfId="0" applyFont="1" applyProtection="1">
      <alignment vertical="center"/>
      <protection hidden="1"/>
    </xf>
    <xf numFmtId="0" fontId="13" fillId="3" borderId="2" xfId="1" applyFont="1" applyFill="1" applyBorder="1" applyAlignment="1" applyProtection="1">
      <alignment horizontal="center" vertical="center"/>
      <protection hidden="1"/>
    </xf>
    <xf numFmtId="0" fontId="14" fillId="4" borderId="2" xfId="0" applyFont="1" applyFill="1" applyBorder="1" applyAlignment="1" applyProtection="1">
      <alignment horizontal="center" vertical="center"/>
      <protection hidden="1"/>
    </xf>
    <xf numFmtId="0" fontId="0" fillId="5" borderId="0" xfId="0" applyFill="1" applyProtection="1">
      <alignment vertical="center"/>
      <protection hidden="1"/>
    </xf>
    <xf numFmtId="0" fontId="10" fillId="5" borderId="0" xfId="0" applyFont="1" applyFill="1" applyProtection="1">
      <alignment vertical="center"/>
      <protection hidden="1"/>
    </xf>
    <xf numFmtId="0" fontId="15" fillId="5" borderId="0" xfId="0" applyFont="1" applyFill="1" applyProtection="1">
      <alignment vertical="center"/>
      <protection hidden="1"/>
    </xf>
    <xf numFmtId="0" fontId="16" fillId="0" borderId="0" xfId="2">
      <alignment vertical="center"/>
    </xf>
    <xf numFmtId="4" fontId="17" fillId="0" borderId="0" xfId="3" applyNumberFormat="1" applyProtection="1">
      <protection hidden="1"/>
    </xf>
    <xf numFmtId="0" fontId="10" fillId="0" borderId="0" xfId="2"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4" fontId="8" fillId="0" borderId="0" xfId="3" applyNumberFormat="1" applyFont="1" applyProtection="1">
      <protection hidden="1"/>
    </xf>
    <xf numFmtId="0" fontId="10" fillId="0" borderId="0" xfId="0" applyFont="1" applyAlignment="1" applyProtection="1">
      <alignment horizontal="left" vertical="center" indent="1"/>
      <protection hidden="1"/>
    </xf>
    <xf numFmtId="0" fontId="16" fillId="0" borderId="0" xfId="2" applyAlignment="1">
      <alignment vertical="center" wrapText="1"/>
    </xf>
    <xf numFmtId="0" fontId="15" fillId="8" borderId="0" xfId="2" applyFont="1" applyFill="1" applyProtection="1">
      <alignment vertical="center"/>
      <protection hidden="1"/>
    </xf>
    <xf numFmtId="0" fontId="10" fillId="8" borderId="0" xfId="2" applyFont="1" applyFill="1" applyProtection="1">
      <alignment vertical="center"/>
      <protection hidden="1"/>
    </xf>
    <xf numFmtId="0" fontId="10" fillId="0" borderId="0" xfId="2" applyFont="1" applyProtection="1">
      <alignment vertical="center"/>
      <protection hidden="1"/>
    </xf>
    <xf numFmtId="0" fontId="16" fillId="0" borderId="0" xfId="2" applyProtection="1">
      <alignment vertical="center"/>
      <protection hidden="1"/>
    </xf>
    <xf numFmtId="165" fontId="10" fillId="6" borderId="3" xfId="4" applyNumberFormat="1" applyFont="1" applyFill="1" applyBorder="1" applyAlignment="1" applyProtection="1">
      <alignment horizontal="center" vertical="center" wrapText="1"/>
      <protection hidden="1"/>
    </xf>
    <xf numFmtId="0" fontId="10" fillId="0" borderId="0" xfId="2" applyFont="1" applyAlignment="1" applyProtection="1">
      <alignment horizontal="left" vertical="center" indent="2"/>
      <protection hidden="1"/>
    </xf>
    <xf numFmtId="0" fontId="11" fillId="3" borderId="3" xfId="2" applyFont="1" applyFill="1" applyBorder="1" applyAlignment="1" applyProtection="1">
      <alignment horizontal="center" vertical="center"/>
      <protection hidden="1"/>
    </xf>
    <xf numFmtId="0" fontId="7" fillId="0" borderId="0" xfId="2" applyFont="1">
      <alignment vertical="center"/>
    </xf>
    <xf numFmtId="0" fontId="23" fillId="0" borderId="0" xfId="2" applyFont="1">
      <alignment vertical="center"/>
    </xf>
    <xf numFmtId="9" fontId="10" fillId="6" borderId="3" xfId="4" applyFont="1" applyFill="1" applyBorder="1" applyAlignment="1" applyProtection="1">
      <alignment horizontal="center" vertical="center"/>
      <protection hidden="1"/>
    </xf>
    <xf numFmtId="0" fontId="10" fillId="9" borderId="0" xfId="5" applyFill="1" applyAlignment="1" applyProtection="1">
      <alignment vertical="center"/>
      <protection hidden="1"/>
    </xf>
    <xf numFmtId="0" fontId="10" fillId="0" borderId="0" xfId="5" applyAlignment="1">
      <alignment vertical="center"/>
    </xf>
    <xf numFmtId="0" fontId="25" fillId="10" borderId="4" xfId="6" applyFont="1" applyFill="1" applyBorder="1" applyAlignment="1" applyProtection="1">
      <alignment horizontal="center" vertical="center"/>
    </xf>
    <xf numFmtId="0" fontId="26" fillId="11" borderId="4" xfId="5" applyFont="1" applyFill="1" applyBorder="1" applyAlignment="1">
      <alignment horizontal="center" vertical="center"/>
    </xf>
    <xf numFmtId="0" fontId="27" fillId="11" borderId="4" xfId="5" applyFont="1" applyFill="1" applyBorder="1" applyAlignment="1">
      <alignment horizontal="center" vertical="center"/>
    </xf>
    <xf numFmtId="0" fontId="25" fillId="12" borderId="4" xfId="6" applyFont="1" applyFill="1" applyBorder="1" applyAlignment="1" applyProtection="1">
      <alignment horizontal="center" vertical="center"/>
    </xf>
    <xf numFmtId="0" fontId="30" fillId="0" borderId="0" xfId="0" applyFont="1" applyProtection="1">
      <alignment vertical="center"/>
      <protection hidden="1"/>
    </xf>
    <xf numFmtId="0" fontId="16" fillId="0" borderId="0" xfId="8">
      <alignment vertical="center"/>
    </xf>
    <xf numFmtId="0" fontId="38" fillId="0" borderId="0" xfId="2" applyFont="1">
      <alignment vertical="center"/>
    </xf>
    <xf numFmtId="0" fontId="40" fillId="0" borderId="0" xfId="0" applyFont="1" applyProtection="1">
      <alignment vertical="center"/>
      <protection hidden="1"/>
    </xf>
    <xf numFmtId="0" fontId="5" fillId="0" borderId="0" xfId="2" applyFont="1" applyAlignment="1" applyProtection="1">
      <alignment horizontal="left" vertical="center" indent="1"/>
      <protection hidden="1"/>
    </xf>
    <xf numFmtId="0" fontId="40" fillId="17" borderId="8" xfId="0" applyFont="1" applyFill="1" applyBorder="1" applyProtection="1">
      <alignment vertical="center"/>
      <protection hidden="1"/>
    </xf>
    <xf numFmtId="0" fontId="40" fillId="17" borderId="0" xfId="0" applyFont="1" applyFill="1" applyAlignment="1" applyProtection="1">
      <alignment horizontal="right" vertical="center"/>
      <protection hidden="1"/>
    </xf>
    <xf numFmtId="0" fontId="43" fillId="17" borderId="5" xfId="0" applyFont="1" applyFill="1" applyBorder="1" applyProtection="1">
      <alignment vertical="center"/>
      <protection hidden="1"/>
    </xf>
    <xf numFmtId="3" fontId="40" fillId="7" borderId="0" xfId="0" applyNumberFormat="1" applyFont="1" applyFill="1" applyProtection="1">
      <alignment vertical="center"/>
      <protection hidden="1"/>
    </xf>
    <xf numFmtId="0" fontId="43" fillId="18" borderId="5" xfId="0" applyFont="1" applyFill="1" applyBorder="1" applyProtection="1">
      <alignment vertical="center"/>
      <protection hidden="1"/>
    </xf>
    <xf numFmtId="0" fontId="40" fillId="18" borderId="0" xfId="0" applyFont="1" applyFill="1" applyAlignment="1" applyProtection="1">
      <alignment horizontal="right" vertical="center"/>
      <protection hidden="1"/>
    </xf>
    <xf numFmtId="0" fontId="40" fillId="18" borderId="8" xfId="0" applyFont="1" applyFill="1" applyBorder="1" applyProtection="1">
      <alignment vertical="center"/>
      <protection hidden="1"/>
    </xf>
    <xf numFmtId="0" fontId="40" fillId="18" borderId="6" xfId="0" applyFont="1" applyFill="1" applyBorder="1" applyProtection="1">
      <alignment vertical="center"/>
      <protection hidden="1"/>
    </xf>
    <xf numFmtId="9" fontId="40" fillId="18" borderId="0" xfId="0" applyNumberFormat="1" applyFont="1" applyFill="1" applyProtection="1">
      <alignment vertical="center"/>
      <protection hidden="1"/>
    </xf>
    <xf numFmtId="0" fontId="40" fillId="18" borderId="0" xfId="0" applyFont="1" applyFill="1" applyProtection="1">
      <alignment vertical="center"/>
      <protection hidden="1"/>
    </xf>
    <xf numFmtId="9" fontId="40" fillId="18" borderId="0" xfId="12" applyFont="1" applyFill="1" applyBorder="1" applyAlignment="1" applyProtection="1">
      <alignment vertical="center"/>
      <protection hidden="1"/>
    </xf>
    <xf numFmtId="9" fontId="40" fillId="18" borderId="9" xfId="12" applyFont="1" applyFill="1" applyBorder="1" applyAlignment="1" applyProtection="1">
      <alignment vertical="center"/>
      <protection hidden="1"/>
    </xf>
    <xf numFmtId="0" fontId="40" fillId="18" borderId="10" xfId="0" applyFont="1" applyFill="1" applyBorder="1" applyProtection="1">
      <alignment vertical="center"/>
      <protection hidden="1"/>
    </xf>
    <xf numFmtId="0" fontId="40" fillId="18" borderId="11" xfId="0" applyFont="1" applyFill="1" applyBorder="1" applyProtection="1">
      <alignment vertical="center"/>
      <protection hidden="1"/>
    </xf>
    <xf numFmtId="0" fontId="40" fillId="0" borderId="0" xfId="0" applyFont="1" applyAlignment="1" applyProtection="1">
      <alignment horizontal="left" vertical="center"/>
      <protection hidden="1"/>
    </xf>
    <xf numFmtId="0" fontId="45" fillId="18" borderId="0" xfId="0" applyFont="1" applyFill="1" applyProtection="1">
      <alignment vertical="center"/>
      <protection hidden="1"/>
    </xf>
    <xf numFmtId="9" fontId="40" fillId="19" borderId="8" xfId="12" applyFont="1" applyFill="1" applyBorder="1" applyAlignment="1" applyProtection="1">
      <alignment vertical="center"/>
      <protection hidden="1"/>
    </xf>
    <xf numFmtId="0" fontId="47" fillId="0" borderId="0" xfId="0" applyFont="1" applyAlignment="1" applyProtection="1">
      <alignment horizontal="right" vertical="center"/>
      <protection hidden="1"/>
    </xf>
    <xf numFmtId="0" fontId="31" fillId="14" borderId="0" xfId="1" applyFont="1" applyFill="1" applyBorder="1" applyAlignment="1" applyProtection="1">
      <alignment horizontal="center" vertical="center"/>
    </xf>
    <xf numFmtId="9" fontId="23" fillId="0" borderId="0" xfId="4" applyFont="1" applyFill="1" applyBorder="1" applyAlignment="1" applyProtection="1">
      <alignment horizontal="left" vertical="center"/>
    </xf>
    <xf numFmtId="0" fontId="4" fillId="0" borderId="0" xfId="2" applyFont="1" applyAlignment="1" applyProtection="1">
      <alignment vertical="top"/>
      <protection hidden="1"/>
    </xf>
    <xf numFmtId="9" fontId="6" fillId="0" borderId="0" xfId="4" applyFont="1" applyFill="1" applyBorder="1" applyAlignment="1" applyProtection="1">
      <alignment horizontal="right" vertical="center"/>
    </xf>
    <xf numFmtId="0" fontId="4" fillId="0" borderId="0" xfId="2" applyFont="1" applyAlignment="1">
      <alignment horizontal="left" vertical="center"/>
    </xf>
    <xf numFmtId="0" fontId="10" fillId="0" borderId="0" xfId="2" quotePrefix="1" applyFont="1" applyAlignment="1">
      <alignment vertical="center" wrapText="1"/>
    </xf>
    <xf numFmtId="0" fontId="10" fillId="0" borderId="0" xfId="2" quotePrefix="1" applyFont="1">
      <alignment vertical="center"/>
    </xf>
    <xf numFmtId="0" fontId="7" fillId="0" borderId="0" xfId="2" quotePrefix="1" applyFont="1">
      <alignment vertical="center"/>
    </xf>
    <xf numFmtId="0" fontId="4" fillId="0" borderId="0" xfId="2" quotePrefix="1" applyFont="1">
      <alignment vertical="center"/>
    </xf>
    <xf numFmtId="9" fontId="10" fillId="6" borderId="3" xfId="4" applyFont="1" applyFill="1" applyBorder="1" applyAlignment="1" applyProtection="1">
      <alignment horizontal="center" vertical="center" wrapText="1"/>
      <protection hidden="1"/>
    </xf>
    <xf numFmtId="10" fontId="4" fillId="0" borderId="0" xfId="2" applyNumberFormat="1" applyFont="1" applyAlignment="1">
      <alignment horizontal="left" vertical="center"/>
    </xf>
    <xf numFmtId="0" fontId="55" fillId="0" borderId="0" xfId="2" applyFont="1" applyProtection="1">
      <alignment vertical="center"/>
      <protection hidden="1"/>
    </xf>
    <xf numFmtId="0" fontId="56" fillId="0" borderId="0" xfId="2" applyFont="1" applyProtection="1">
      <alignment vertical="center"/>
      <protection hidden="1"/>
    </xf>
    <xf numFmtId="0" fontId="56" fillId="8" borderId="0" xfId="2" applyFont="1" applyFill="1" applyProtection="1">
      <alignment vertical="center"/>
      <protection hidden="1"/>
    </xf>
    <xf numFmtId="0" fontId="57" fillId="8" borderId="0" xfId="2" applyFont="1" applyFill="1" applyProtection="1">
      <alignment vertical="center"/>
      <protection hidden="1"/>
    </xf>
    <xf numFmtId="0" fontId="58" fillId="0" borderId="0" xfId="2" applyFont="1">
      <alignment vertical="center"/>
    </xf>
    <xf numFmtId="0" fontId="59" fillId="0" borderId="0" xfId="2" applyFont="1">
      <alignment vertical="center"/>
    </xf>
    <xf numFmtId="0" fontId="58" fillId="0" borderId="0" xfId="2" applyFont="1" applyProtection="1">
      <alignment vertical="center"/>
      <protection hidden="1"/>
    </xf>
    <xf numFmtId="0" fontId="60" fillId="20" borderId="0" xfId="1" applyFont="1" applyFill="1" applyBorder="1" applyAlignment="1" applyProtection="1">
      <alignment horizontal="center" vertical="center"/>
      <protection hidden="1"/>
    </xf>
    <xf numFmtId="0" fontId="61" fillId="0" borderId="0" xfId="2" applyFont="1" applyProtection="1">
      <alignment vertical="center"/>
      <protection hidden="1"/>
    </xf>
    <xf numFmtId="0" fontId="62" fillId="0" borderId="0" xfId="2" applyFont="1" applyAlignment="1" applyProtection="1">
      <alignment horizontal="left" vertical="center" indent="2"/>
      <protection hidden="1"/>
    </xf>
    <xf numFmtId="0" fontId="63" fillId="0" borderId="0" xfId="8" applyFont="1">
      <alignment vertical="center"/>
    </xf>
    <xf numFmtId="0" fontId="64" fillId="0" borderId="0" xfId="8" applyFont="1" applyAlignment="1">
      <alignment horizontal="center" vertical="top"/>
    </xf>
    <xf numFmtId="0" fontId="65" fillId="0" borderId="0" xfId="8" applyFont="1">
      <alignment vertical="center"/>
    </xf>
    <xf numFmtId="0" fontId="68" fillId="0" borderId="0" xfId="8" applyFont="1" applyAlignment="1">
      <alignment vertical="top"/>
    </xf>
    <xf numFmtId="0" fontId="10" fillId="0" borderId="0" xfId="8" applyFont="1">
      <alignment vertical="center"/>
    </xf>
    <xf numFmtId="0" fontId="69" fillId="0" borderId="0" xfId="8" applyFont="1" applyAlignment="1">
      <alignment vertical="top"/>
    </xf>
    <xf numFmtId="0" fontId="70" fillId="0" borderId="0" xfId="9" applyFont="1" applyAlignment="1">
      <alignment horizontal="center" vertical="center"/>
    </xf>
    <xf numFmtId="0" fontId="71" fillId="0" borderId="0" xfId="8" applyFont="1" applyAlignment="1">
      <alignment horizontal="center" vertical="center"/>
    </xf>
    <xf numFmtId="0" fontId="65" fillId="0" borderId="0" xfId="8" applyFont="1" applyAlignment="1">
      <alignment horizontal="center" vertical="center"/>
    </xf>
    <xf numFmtId="0" fontId="16" fillId="17" borderId="0" xfId="8" applyFill="1">
      <alignment vertical="center"/>
    </xf>
    <xf numFmtId="0" fontId="72" fillId="17" borderId="0" xfId="8" applyFont="1" applyFill="1" applyAlignment="1">
      <alignment horizontal="left" vertical="center" indent="1"/>
    </xf>
    <xf numFmtId="0" fontId="65" fillId="17" borderId="0" xfId="8" applyFont="1" applyFill="1">
      <alignment vertical="center"/>
    </xf>
    <xf numFmtId="0" fontId="63" fillId="17" borderId="0" xfId="8" applyFont="1" applyFill="1">
      <alignment vertical="center"/>
    </xf>
    <xf numFmtId="0" fontId="40" fillId="24" borderId="0" xfId="0" applyFont="1" applyFill="1" applyAlignment="1" applyProtection="1">
      <alignment horizontal="left" vertical="center"/>
      <protection hidden="1"/>
    </xf>
    <xf numFmtId="9" fontId="40" fillId="24" borderId="9" xfId="4" applyFont="1" applyFill="1" applyBorder="1" applyAlignment="1" applyProtection="1">
      <alignment vertical="center"/>
      <protection hidden="1"/>
    </xf>
    <xf numFmtId="0" fontId="40" fillId="24" borderId="0" xfId="0" applyFont="1" applyFill="1" applyAlignment="1" applyProtection="1">
      <alignment horizontal="right" vertical="center"/>
      <protection hidden="1"/>
    </xf>
    <xf numFmtId="9" fontId="40" fillId="24" borderId="0" xfId="0" applyNumberFormat="1" applyFont="1" applyFill="1" applyProtection="1">
      <alignment vertical="center"/>
      <protection hidden="1"/>
    </xf>
    <xf numFmtId="9" fontId="40" fillId="24" borderId="11" xfId="0" applyNumberFormat="1" applyFont="1" applyFill="1" applyBorder="1" applyProtection="1">
      <alignment vertical="center"/>
      <protection hidden="1"/>
    </xf>
    <xf numFmtId="9" fontId="40" fillId="24" borderId="0" xfId="4" applyFont="1" applyFill="1" applyBorder="1" applyAlignment="1" applyProtection="1">
      <alignment vertical="center"/>
      <protection hidden="1"/>
    </xf>
    <xf numFmtId="0" fontId="40" fillId="27" borderId="0" xfId="0" applyFont="1" applyFill="1" applyAlignment="1" applyProtection="1">
      <alignment horizontal="left" vertical="center"/>
      <protection hidden="1"/>
    </xf>
    <xf numFmtId="9" fontId="45" fillId="27" borderId="0" xfId="4" applyFont="1" applyFill="1" applyBorder="1" applyAlignment="1" applyProtection="1">
      <alignment vertical="center"/>
      <protection hidden="1"/>
    </xf>
    <xf numFmtId="9" fontId="45" fillId="27" borderId="9" xfId="4" applyFont="1" applyFill="1" applyBorder="1" applyAlignment="1" applyProtection="1">
      <alignment vertical="center"/>
      <protection hidden="1"/>
    </xf>
    <xf numFmtId="0" fontId="40" fillId="27" borderId="0" xfId="0" applyFont="1" applyFill="1" applyAlignment="1" applyProtection="1">
      <alignment horizontal="right" vertical="center"/>
      <protection hidden="1"/>
    </xf>
    <xf numFmtId="9" fontId="40" fillId="27" borderId="0" xfId="0" applyNumberFormat="1" applyFont="1" applyFill="1" applyProtection="1">
      <alignment vertical="center"/>
      <protection hidden="1"/>
    </xf>
    <xf numFmtId="9" fontId="40" fillId="27" borderId="11" xfId="0" applyNumberFormat="1" applyFont="1" applyFill="1" applyBorder="1" applyProtection="1">
      <alignment vertical="center"/>
      <protection hidden="1"/>
    </xf>
    <xf numFmtId="0" fontId="40" fillId="21" borderId="8" xfId="0" applyFont="1" applyFill="1" applyBorder="1" applyProtection="1">
      <alignment vertical="center"/>
      <protection hidden="1"/>
    </xf>
    <xf numFmtId="9" fontId="40" fillId="21" borderId="0" xfId="0" applyNumberFormat="1" applyFont="1" applyFill="1" applyProtection="1">
      <alignment vertical="center"/>
      <protection hidden="1"/>
    </xf>
    <xf numFmtId="0" fontId="40" fillId="21" borderId="0" xfId="0" applyFont="1" applyFill="1" applyAlignment="1" applyProtection="1">
      <alignment horizontal="left" vertical="center"/>
      <protection hidden="1"/>
    </xf>
    <xf numFmtId="9" fontId="40" fillId="21" borderId="9" xfId="0" applyNumberFormat="1" applyFont="1" applyFill="1" applyBorder="1" applyProtection="1">
      <alignment vertical="center"/>
      <protection hidden="1"/>
    </xf>
    <xf numFmtId="9" fontId="40" fillId="27" borderId="9" xfId="0" applyNumberFormat="1" applyFont="1" applyFill="1" applyBorder="1" applyProtection="1">
      <alignment vertical="center"/>
      <protection hidden="1"/>
    </xf>
    <xf numFmtId="0" fontId="40" fillId="0" borderId="0" xfId="0" applyFont="1" applyAlignment="1" applyProtection="1">
      <alignment horizontal="center" vertical="center"/>
      <protection hidden="1"/>
    </xf>
    <xf numFmtId="0" fontId="40" fillId="18" borderId="0" xfId="0" applyFont="1" applyFill="1" applyAlignment="1" applyProtection="1">
      <alignment horizontal="left" vertical="center"/>
      <protection hidden="1"/>
    </xf>
    <xf numFmtId="0" fontId="40" fillId="18" borderId="11" xfId="0" applyFont="1" applyFill="1" applyBorder="1" applyAlignment="1" applyProtection="1">
      <alignment horizontal="left" vertical="center"/>
      <protection hidden="1"/>
    </xf>
    <xf numFmtId="0" fontId="40" fillId="17" borderId="0" xfId="0" applyFont="1" applyFill="1" applyAlignment="1" applyProtection="1">
      <alignment horizontal="left" vertical="center"/>
      <protection hidden="1"/>
    </xf>
    <xf numFmtId="0" fontId="40" fillId="17" borderId="11" xfId="0" applyFont="1" applyFill="1" applyBorder="1" applyAlignment="1" applyProtection="1">
      <alignment horizontal="left" vertical="center"/>
      <protection hidden="1"/>
    </xf>
    <xf numFmtId="0" fontId="73" fillId="8" borderId="0" xfId="2" applyFont="1" applyFill="1" applyAlignment="1" applyProtection="1">
      <alignment horizontal="center" vertical="top"/>
      <protection hidden="1"/>
    </xf>
    <xf numFmtId="0" fontId="25" fillId="16" borderId="2" xfId="1" applyFont="1" applyFill="1" applyBorder="1" applyAlignment="1" applyProtection="1">
      <alignment horizontal="center" vertical="center"/>
      <protection hidden="1"/>
    </xf>
    <xf numFmtId="0" fontId="53" fillId="0" borderId="0" xfId="7" applyFont="1" applyAlignment="1" applyProtection="1">
      <alignment horizontal="right"/>
      <protection hidden="1"/>
    </xf>
    <xf numFmtId="0" fontId="46" fillId="20" borderId="13" xfId="0" applyFont="1" applyFill="1" applyBorder="1" applyAlignment="1" applyProtection="1">
      <alignment horizontal="center" vertical="center" wrapText="1"/>
      <protection hidden="1"/>
    </xf>
    <xf numFmtId="0" fontId="40" fillId="21" borderId="13" xfId="0" applyFont="1" applyFill="1" applyBorder="1" applyAlignment="1" applyProtection="1">
      <alignment horizontal="left" vertical="center" indent="1"/>
      <protection hidden="1"/>
    </xf>
    <xf numFmtId="0" fontId="40" fillId="21" borderId="18" xfId="0" applyFont="1" applyFill="1" applyBorder="1" applyAlignment="1" applyProtection="1">
      <alignment horizontal="center" vertical="center"/>
      <protection hidden="1"/>
    </xf>
    <xf numFmtId="0" fontId="40" fillId="21" borderId="14" xfId="0" applyFont="1" applyFill="1" applyBorder="1" applyAlignment="1" applyProtection="1">
      <alignment horizontal="left" vertical="center" indent="1"/>
      <protection hidden="1"/>
    </xf>
    <xf numFmtId="0" fontId="41" fillId="0" borderId="0" xfId="0" applyFont="1" applyProtection="1">
      <alignment vertical="center"/>
      <protection hidden="1"/>
    </xf>
    <xf numFmtId="0" fontId="40" fillId="18" borderId="6" xfId="0" applyFont="1" applyFill="1" applyBorder="1" applyAlignment="1" applyProtection="1">
      <alignment horizontal="left" vertical="center"/>
      <protection hidden="1"/>
    </xf>
    <xf numFmtId="0" fontId="40" fillId="18" borderId="7" xfId="0" applyFont="1" applyFill="1" applyBorder="1" applyAlignment="1" applyProtection="1">
      <alignment horizontal="left" vertical="center"/>
      <protection hidden="1"/>
    </xf>
    <xf numFmtId="0" fontId="43" fillId="18" borderId="0" xfId="0" applyFont="1" applyFill="1" applyProtection="1">
      <alignment vertical="center"/>
      <protection hidden="1"/>
    </xf>
    <xf numFmtId="0" fontId="40" fillId="18" borderId="9" xfId="0" applyFont="1" applyFill="1" applyBorder="1" applyProtection="1">
      <alignment vertical="center"/>
      <protection hidden="1"/>
    </xf>
    <xf numFmtId="0" fontId="40" fillId="18" borderId="12" xfId="0" applyFont="1" applyFill="1" applyBorder="1" applyProtection="1">
      <alignment vertical="center"/>
      <protection hidden="1"/>
    </xf>
    <xf numFmtId="164" fontId="40" fillId="0" borderId="0" xfId="11" applyFont="1" applyBorder="1" applyAlignment="1" applyProtection="1">
      <alignment vertical="center"/>
      <protection hidden="1"/>
    </xf>
    <xf numFmtId="0" fontId="40" fillId="18" borderId="7" xfId="0" applyFont="1" applyFill="1" applyBorder="1" applyProtection="1">
      <alignment vertical="center"/>
      <protection hidden="1"/>
    </xf>
    <xf numFmtId="10" fontId="40" fillId="18" borderId="0" xfId="12" applyNumberFormat="1" applyFont="1" applyFill="1" applyBorder="1" applyAlignment="1" applyProtection="1">
      <alignment vertical="center"/>
      <protection hidden="1"/>
    </xf>
    <xf numFmtId="0" fontId="40" fillId="19" borderId="8" xfId="0" applyFont="1" applyFill="1" applyBorder="1" applyAlignment="1" applyProtection="1">
      <alignment horizontal="right" vertical="center"/>
      <protection hidden="1"/>
    </xf>
    <xf numFmtId="0" fontId="48" fillId="18" borderId="0" xfId="0" applyFont="1" applyFill="1" applyProtection="1">
      <alignment vertical="center"/>
      <protection hidden="1"/>
    </xf>
    <xf numFmtId="0" fontId="44" fillId="18" borderId="0" xfId="0" applyFont="1" applyFill="1" applyAlignment="1" applyProtection="1">
      <alignment horizontal="right" vertical="center"/>
      <protection hidden="1"/>
    </xf>
    <xf numFmtId="0" fontId="49" fillId="19" borderId="8" xfId="0" applyFont="1" applyFill="1" applyBorder="1" applyProtection="1">
      <alignment vertical="center"/>
      <protection hidden="1"/>
    </xf>
    <xf numFmtId="9" fontId="49" fillId="19" borderId="0" xfId="0" applyNumberFormat="1" applyFont="1" applyFill="1" applyProtection="1">
      <alignment vertical="center"/>
      <protection hidden="1"/>
    </xf>
    <xf numFmtId="9" fontId="44" fillId="18" borderId="0" xfId="0" applyNumberFormat="1" applyFont="1" applyFill="1" applyProtection="1">
      <alignment vertical="center"/>
      <protection hidden="1"/>
    </xf>
    <xf numFmtId="2" fontId="40" fillId="18" borderId="0" xfId="0" applyNumberFormat="1" applyFont="1" applyFill="1" applyProtection="1">
      <alignment vertical="center"/>
      <protection hidden="1"/>
    </xf>
    <xf numFmtId="0" fontId="49" fillId="19" borderId="10" xfId="0" applyFont="1" applyFill="1" applyBorder="1" applyProtection="1">
      <alignment vertical="center"/>
      <protection hidden="1"/>
    </xf>
    <xf numFmtId="9" fontId="49" fillId="19" borderId="11" xfId="0" applyNumberFormat="1" applyFont="1" applyFill="1" applyBorder="1" applyProtection="1">
      <alignment vertical="center"/>
      <protection hidden="1"/>
    </xf>
    <xf numFmtId="0" fontId="40" fillId="22" borderId="8" xfId="0" applyFont="1" applyFill="1" applyBorder="1" applyProtection="1">
      <alignment vertical="center"/>
      <protection hidden="1"/>
    </xf>
    <xf numFmtId="0" fontId="40" fillId="22" borderId="0" xfId="0" applyFont="1" applyFill="1" applyAlignment="1" applyProtection="1">
      <alignment vertical="center" wrapText="1"/>
      <protection hidden="1"/>
    </xf>
    <xf numFmtId="10" fontId="40" fillId="22" borderId="0" xfId="12" applyNumberFormat="1" applyFont="1" applyFill="1" applyAlignment="1" applyProtection="1">
      <alignment vertical="center" wrapText="1"/>
      <protection hidden="1"/>
    </xf>
    <xf numFmtId="0" fontId="40" fillId="18" borderId="0" xfId="0" applyFont="1" applyFill="1" applyAlignment="1" applyProtection="1">
      <alignment vertical="center" wrapText="1"/>
      <protection hidden="1"/>
    </xf>
    <xf numFmtId="0" fontId="40" fillId="17" borderId="6" xfId="0" applyFont="1" applyFill="1" applyBorder="1" applyProtection="1">
      <alignment vertical="center"/>
      <protection hidden="1"/>
    </xf>
    <xf numFmtId="0" fontId="40" fillId="17" borderId="6" xfId="0" applyFont="1" applyFill="1" applyBorder="1" applyAlignment="1" applyProtection="1">
      <alignment horizontal="left" vertical="center"/>
      <protection hidden="1"/>
    </xf>
    <xf numFmtId="0" fontId="40" fillId="17" borderId="7" xfId="0" applyFont="1" applyFill="1" applyBorder="1" applyProtection="1">
      <alignment vertical="center"/>
      <protection hidden="1"/>
    </xf>
    <xf numFmtId="0" fontId="40" fillId="17" borderId="0" xfId="0" applyFont="1" applyFill="1" applyProtection="1">
      <alignment vertical="center"/>
      <protection hidden="1"/>
    </xf>
    <xf numFmtId="0" fontId="40" fillId="17" borderId="9" xfId="0" applyFont="1" applyFill="1" applyBorder="1" applyProtection="1">
      <alignment vertical="center"/>
      <protection hidden="1"/>
    </xf>
    <xf numFmtId="0" fontId="48" fillId="17" borderId="0" xfId="0" applyFont="1" applyFill="1" applyProtection="1">
      <alignment vertical="center"/>
      <protection hidden="1"/>
    </xf>
    <xf numFmtId="0" fontId="44" fillId="17" borderId="0" xfId="0" applyFont="1" applyFill="1" applyAlignment="1" applyProtection="1">
      <alignment horizontal="right" vertical="center"/>
      <protection hidden="1"/>
    </xf>
    <xf numFmtId="0" fontId="48" fillId="19" borderId="8" xfId="0" applyFont="1" applyFill="1" applyBorder="1" applyProtection="1">
      <alignment vertical="center"/>
      <protection hidden="1"/>
    </xf>
    <xf numFmtId="9" fontId="48" fillId="19" borderId="0" xfId="0" applyNumberFormat="1" applyFont="1" applyFill="1" applyProtection="1">
      <alignment vertical="center"/>
      <protection hidden="1"/>
    </xf>
    <xf numFmtId="9" fontId="44" fillId="23" borderId="0" xfId="0" applyNumberFormat="1" applyFont="1" applyFill="1" applyProtection="1">
      <alignment vertical="center"/>
      <protection hidden="1"/>
    </xf>
    <xf numFmtId="0" fontId="44" fillId="23" borderId="0" xfId="0" applyFont="1" applyFill="1" applyProtection="1">
      <alignment vertical="center"/>
      <protection hidden="1"/>
    </xf>
    <xf numFmtId="2" fontId="40" fillId="17" borderId="0" xfId="0" applyNumberFormat="1" applyFont="1" applyFill="1" applyProtection="1">
      <alignment vertical="center"/>
      <protection hidden="1"/>
    </xf>
    <xf numFmtId="0" fontId="48" fillId="19" borderId="10" xfId="0" applyFont="1" applyFill="1" applyBorder="1" applyProtection="1">
      <alignment vertical="center"/>
      <protection hidden="1"/>
    </xf>
    <xf numFmtId="9" fontId="48" fillId="19" borderId="11" xfId="0" applyNumberFormat="1" applyFont="1" applyFill="1" applyBorder="1" applyProtection="1">
      <alignment vertical="center"/>
      <protection hidden="1"/>
    </xf>
    <xf numFmtId="0" fontId="44" fillId="23" borderId="11" xfId="0" applyFont="1" applyFill="1" applyBorder="1" applyProtection="1">
      <alignment vertical="center"/>
      <protection hidden="1"/>
    </xf>
    <xf numFmtId="0" fontId="40" fillId="17" borderId="11" xfId="0" applyFont="1" applyFill="1" applyBorder="1" applyProtection="1">
      <alignment vertical="center"/>
      <protection hidden="1"/>
    </xf>
    <xf numFmtId="0" fontId="40" fillId="17" borderId="12" xfId="0" applyFont="1" applyFill="1" applyBorder="1" applyProtection="1">
      <alignment vertical="center"/>
      <protection hidden="1"/>
    </xf>
    <xf numFmtId="9" fontId="44" fillId="23" borderId="11" xfId="0" applyNumberFormat="1" applyFont="1" applyFill="1" applyBorder="1" applyProtection="1">
      <alignment vertical="center"/>
      <protection hidden="1"/>
    </xf>
    <xf numFmtId="0" fontId="42" fillId="7" borderId="0" xfId="0" applyFont="1" applyFill="1" applyAlignment="1" applyProtection="1">
      <alignment horizontal="right" vertical="center"/>
      <protection locked="0"/>
    </xf>
    <xf numFmtId="0" fontId="3" fillId="0" borderId="0" xfId="2" applyFont="1" applyAlignment="1" applyProtection="1">
      <alignment vertical="top"/>
      <protection hidden="1"/>
    </xf>
    <xf numFmtId="0" fontId="3" fillId="0" borderId="0" xfId="2" applyFont="1" applyAlignment="1">
      <alignment horizontal="left" vertical="center" indent="1"/>
    </xf>
    <xf numFmtId="0" fontId="3" fillId="0" borderId="0" xfId="2" applyFont="1">
      <alignment vertical="center"/>
    </xf>
    <xf numFmtId="0" fontId="3" fillId="0" borderId="0" xfId="2" applyFont="1" applyAlignment="1">
      <alignment horizontal="left" vertical="center"/>
    </xf>
    <xf numFmtId="10" fontId="3" fillId="0" borderId="0" xfId="2" applyNumberFormat="1" applyFont="1" applyAlignment="1">
      <alignment horizontal="left" vertical="center"/>
    </xf>
    <xf numFmtId="9" fontId="3" fillId="0" borderId="0" xfId="4" applyFont="1" applyFill="1" applyBorder="1" applyAlignment="1" applyProtection="1">
      <alignment horizontal="right" vertical="center"/>
    </xf>
    <xf numFmtId="0" fontId="3" fillId="0" borderId="0" xfId="2" quotePrefix="1" applyFont="1">
      <alignment vertical="center"/>
    </xf>
    <xf numFmtId="0" fontId="14" fillId="4" borderId="2" xfId="14" applyFont="1" applyFill="1" applyBorder="1" applyAlignment="1" applyProtection="1">
      <alignment horizontal="center" vertical="center"/>
      <protection hidden="1"/>
    </xf>
    <xf numFmtId="0" fontId="30" fillId="0" borderId="0" xfId="14" applyFont="1" applyProtection="1">
      <alignment vertical="center"/>
      <protection hidden="1"/>
    </xf>
    <xf numFmtId="0" fontId="10" fillId="0" borderId="0" xfId="14" applyAlignment="1" applyProtection="1">
      <alignment horizontal="left" vertical="center" indent="1"/>
      <protection hidden="1"/>
    </xf>
    <xf numFmtId="0" fontId="3" fillId="0" borderId="0" xfId="2" applyFont="1" applyAlignment="1" applyProtection="1">
      <alignment horizontal="left" vertical="center" indent="1"/>
      <protection hidden="1"/>
    </xf>
    <xf numFmtId="0" fontId="46" fillId="20" borderId="13" xfId="14" applyFont="1" applyFill="1" applyBorder="1" applyAlignment="1" applyProtection="1">
      <alignment horizontal="center" vertical="center" wrapText="1"/>
      <protection hidden="1"/>
    </xf>
    <xf numFmtId="0" fontId="40" fillId="21" borderId="13" xfId="14" applyFont="1" applyFill="1" applyBorder="1" applyAlignment="1" applyProtection="1">
      <alignment horizontal="left" vertical="center" indent="1"/>
      <protection hidden="1"/>
    </xf>
    <xf numFmtId="0" fontId="40" fillId="21" borderId="14" xfId="14" applyFont="1" applyFill="1" applyBorder="1" applyAlignment="1" applyProtection="1">
      <alignment horizontal="left" vertical="center" indent="1"/>
      <protection hidden="1"/>
    </xf>
    <xf numFmtId="10" fontId="40" fillId="22" borderId="0" xfId="16" applyNumberFormat="1" applyFont="1" applyFill="1" applyAlignment="1" applyProtection="1">
      <alignment vertical="center" wrapText="1"/>
      <protection hidden="1"/>
    </xf>
    <xf numFmtId="10" fontId="40" fillId="19" borderId="0" xfId="16" applyNumberFormat="1" applyFont="1" applyFill="1" applyBorder="1" applyAlignment="1" applyProtection="1">
      <alignment vertical="center"/>
      <protection hidden="1"/>
    </xf>
    <xf numFmtId="10" fontId="40" fillId="19" borderId="11" xfId="16" applyNumberFormat="1" applyFont="1" applyFill="1" applyBorder="1" applyAlignment="1" applyProtection="1">
      <alignment vertical="center"/>
      <protection hidden="1"/>
    </xf>
    <xf numFmtId="0" fontId="25" fillId="12" borderId="4" xfId="1" applyFont="1" applyFill="1" applyBorder="1" applyAlignment="1" applyProtection="1">
      <alignment horizontal="center" vertical="center"/>
    </xf>
    <xf numFmtId="0" fontId="25" fillId="10" borderId="4" xfId="1" applyFont="1" applyFill="1" applyBorder="1" applyAlignment="1" applyProtection="1">
      <alignment horizontal="center" vertical="center"/>
    </xf>
    <xf numFmtId="0" fontId="40" fillId="7" borderId="25" xfId="14" applyFont="1" applyFill="1" applyBorder="1" applyAlignment="1" applyProtection="1">
      <alignment horizontal="left" vertical="center"/>
      <protection hidden="1"/>
    </xf>
    <xf numFmtId="0" fontId="40" fillId="7" borderId="26" xfId="14" applyFont="1" applyFill="1" applyBorder="1" applyAlignment="1" applyProtection="1">
      <alignment horizontal="left" vertical="center"/>
      <protection hidden="1"/>
    </xf>
    <xf numFmtId="0" fontId="40" fillId="7" borderId="27" xfId="14" applyFont="1" applyFill="1" applyBorder="1" applyAlignment="1" applyProtection="1">
      <alignment horizontal="left" vertical="center"/>
      <protection hidden="1"/>
    </xf>
    <xf numFmtId="0" fontId="75" fillId="14" borderId="0" xfId="1" applyFont="1" applyFill="1" applyBorder="1" applyAlignment="1" applyProtection="1">
      <alignment horizontal="center" vertical="center"/>
    </xf>
    <xf numFmtId="0" fontId="81" fillId="0" borderId="0" xfId="0" applyFont="1" applyAlignment="1">
      <alignment horizontal="left" vertical="center" indent="1"/>
    </xf>
    <xf numFmtId="0" fontId="81" fillId="0" borderId="0" xfId="0" applyFont="1">
      <alignment vertical="center"/>
    </xf>
    <xf numFmtId="9" fontId="40" fillId="0" borderId="19" xfId="0" applyNumberFormat="1" applyFont="1" applyBorder="1" applyAlignment="1" applyProtection="1">
      <alignment horizontal="center" vertical="center" shrinkToFit="1"/>
      <protection hidden="1"/>
    </xf>
    <xf numFmtId="9" fontId="40" fillId="0" borderId="20" xfId="0" applyNumberFormat="1" applyFont="1" applyBorder="1" applyAlignment="1" applyProtection="1">
      <alignment horizontal="center" vertical="center" shrinkToFit="1"/>
      <protection hidden="1"/>
    </xf>
    <xf numFmtId="10" fontId="40" fillId="0" borderId="20" xfId="0" applyNumberFormat="1" applyFont="1" applyBorder="1" applyAlignment="1" applyProtection="1">
      <alignment horizontal="center" vertical="center" shrinkToFit="1"/>
      <protection hidden="1"/>
    </xf>
    <xf numFmtId="0" fontId="50" fillId="17" borderId="21" xfId="0" applyFont="1" applyFill="1" applyBorder="1" applyAlignment="1" applyProtection="1">
      <alignment horizontal="center" vertical="center" shrinkToFit="1"/>
      <protection hidden="1"/>
    </xf>
    <xf numFmtId="9" fontId="40" fillId="0" borderId="17" xfId="0" applyNumberFormat="1" applyFont="1" applyBorder="1" applyAlignment="1" applyProtection="1">
      <alignment horizontal="center" vertical="center" shrinkToFit="1"/>
      <protection hidden="1"/>
    </xf>
    <xf numFmtId="10" fontId="40" fillId="0" borderId="17" xfId="0" applyNumberFormat="1" applyFont="1" applyBorder="1" applyAlignment="1" applyProtection="1">
      <alignment horizontal="center" vertical="center" shrinkToFit="1"/>
      <protection hidden="1"/>
    </xf>
    <xf numFmtId="0" fontId="40" fillId="17" borderId="17" xfId="0" applyFont="1" applyFill="1" applyBorder="1" applyAlignment="1" applyProtection="1">
      <alignment horizontal="center" vertical="center" shrinkToFit="1"/>
      <protection hidden="1"/>
    </xf>
    <xf numFmtId="10" fontId="40" fillId="0" borderId="19" xfId="0" applyNumberFormat="1" applyFont="1" applyBorder="1" applyAlignment="1" applyProtection="1">
      <alignment horizontal="center" vertical="center" shrinkToFit="1"/>
      <protection hidden="1"/>
    </xf>
    <xf numFmtId="0" fontId="82" fillId="0" borderId="0" xfId="14" applyFont="1">
      <alignment vertical="center"/>
    </xf>
    <xf numFmtId="0" fontId="51" fillId="0" borderId="28" xfId="14" applyFont="1" applyBorder="1" applyAlignment="1"/>
    <xf numFmtId="0" fontId="82" fillId="0" borderId="28" xfId="14" applyFont="1" applyBorder="1" applyAlignment="1">
      <alignment horizontal="left"/>
    </xf>
    <xf numFmtId="0" fontId="82" fillId="0" borderId="28" xfId="14" applyFont="1" applyBorder="1" applyAlignment="1"/>
    <xf numFmtId="0" fontId="82" fillId="0" borderId="0" xfId="14" applyFont="1" applyAlignment="1"/>
    <xf numFmtId="0" fontId="51" fillId="0" borderId="0" xfId="14" applyFont="1" applyAlignment="1"/>
    <xf numFmtId="0" fontId="84" fillId="0" borderId="0" xfId="14" applyFont="1" applyAlignment="1">
      <alignment horizontal="left" vertical="top"/>
    </xf>
    <xf numFmtId="0" fontId="82" fillId="0" borderId="0" xfId="10" applyFont="1" applyFill="1" applyBorder="1" applyAlignment="1" applyProtection="1">
      <alignment vertical="center"/>
    </xf>
    <xf numFmtId="0" fontId="86" fillId="0" borderId="0" xfId="14" applyFont="1">
      <alignment vertical="center"/>
    </xf>
    <xf numFmtId="0" fontId="87" fillId="0" borderId="0" xfId="14" applyFont="1">
      <alignment vertical="center"/>
    </xf>
    <xf numFmtId="0" fontId="52" fillId="30" borderId="0" xfId="14" applyFont="1" applyFill="1">
      <alignment vertical="center"/>
    </xf>
    <xf numFmtId="0" fontId="82" fillId="18" borderId="0" xfId="18" applyFont="1" applyFill="1" applyAlignment="1">
      <alignment vertical="top" wrapText="1"/>
    </xf>
    <xf numFmtId="0" fontId="82" fillId="19" borderId="0" xfId="18" applyFont="1" applyFill="1" applyAlignment="1">
      <alignment vertical="top" wrapText="1"/>
    </xf>
    <xf numFmtId="0" fontId="82" fillId="17" borderId="0" xfId="18" applyFont="1" applyFill="1" applyAlignment="1">
      <alignment vertical="top" wrapText="1"/>
    </xf>
    <xf numFmtId="0" fontId="82" fillId="31" borderId="0" xfId="18" applyFont="1" applyFill="1" applyAlignment="1">
      <alignment vertical="top" wrapText="1"/>
    </xf>
    <xf numFmtId="0" fontId="82" fillId="0" borderId="0" xfId="14" applyFont="1" applyAlignment="1">
      <alignment vertical="center" wrapText="1"/>
    </xf>
    <xf numFmtId="0" fontId="87" fillId="0" borderId="28" xfId="14" applyFont="1" applyBorder="1" applyAlignment="1">
      <alignment horizontal="left" vertical="top"/>
    </xf>
    <xf numFmtId="0" fontId="87" fillId="0" borderId="28" xfId="14" applyFont="1" applyBorder="1" applyAlignment="1">
      <alignment horizontal="left" vertical="top" wrapText="1"/>
    </xf>
    <xf numFmtId="0" fontId="63" fillId="17" borderId="0" xfId="19" applyFont="1" applyFill="1">
      <alignment vertical="center"/>
    </xf>
    <xf numFmtId="0" fontId="85" fillId="17" borderId="0" xfId="19" applyFont="1" applyFill="1" applyAlignment="1">
      <alignment horizontal="left" vertical="center" indent="1"/>
    </xf>
    <xf numFmtId="0" fontId="92" fillId="17" borderId="0" xfId="8" applyFont="1" applyFill="1" applyAlignment="1">
      <alignment horizontal="left" vertical="center" indent="2"/>
    </xf>
    <xf numFmtId="0" fontId="85" fillId="17" borderId="36" xfId="19" applyFont="1" applyFill="1" applyBorder="1" applyAlignment="1">
      <alignment horizontal="left" vertical="center" indent="1"/>
    </xf>
    <xf numFmtId="0" fontId="63" fillId="17" borderId="37" xfId="19" applyFont="1" applyFill="1" applyBorder="1">
      <alignment vertical="center"/>
    </xf>
    <xf numFmtId="0" fontId="72" fillId="17" borderId="38" xfId="19" applyFont="1" applyFill="1" applyBorder="1" applyAlignment="1">
      <alignment horizontal="left" vertical="center" indent="1"/>
    </xf>
    <xf numFmtId="0" fontId="85" fillId="17" borderId="39" xfId="9" applyFont="1" applyFill="1" applyBorder="1" applyAlignment="1">
      <alignment horizontal="center"/>
    </xf>
    <xf numFmtId="0" fontId="72" fillId="17" borderId="38" xfId="8" applyFont="1" applyFill="1" applyBorder="1" applyAlignment="1">
      <alignment horizontal="left" vertical="center" indent="1"/>
    </xf>
    <xf numFmtId="0" fontId="65" fillId="17" borderId="39" xfId="8" applyFont="1" applyFill="1" applyBorder="1">
      <alignment vertical="center"/>
    </xf>
    <xf numFmtId="0" fontId="63" fillId="17" borderId="39" xfId="8" applyFont="1" applyFill="1" applyBorder="1">
      <alignment vertical="center"/>
    </xf>
    <xf numFmtId="0" fontId="16" fillId="17" borderId="38" xfId="8" applyFill="1" applyBorder="1">
      <alignment vertical="center"/>
    </xf>
    <xf numFmtId="0" fontId="16" fillId="17" borderId="39" xfId="8" applyFill="1" applyBorder="1">
      <alignment vertical="center"/>
    </xf>
    <xf numFmtId="0" fontId="92" fillId="17" borderId="39" xfId="8" applyFont="1" applyFill="1" applyBorder="1" applyAlignment="1">
      <alignment horizontal="left" vertical="center" indent="2"/>
    </xf>
    <xf numFmtId="0" fontId="92" fillId="17" borderId="42" xfId="8" applyFont="1" applyFill="1" applyBorder="1" applyAlignment="1">
      <alignment horizontal="left" vertical="center" indent="2"/>
    </xf>
    <xf numFmtId="0" fontId="89" fillId="32" borderId="35" xfId="1" applyFont="1" applyFill="1" applyBorder="1" applyAlignment="1" applyProtection="1">
      <alignment horizontal="center" vertical="center"/>
    </xf>
    <xf numFmtId="0" fontId="10" fillId="0" borderId="0" xfId="2" applyFont="1" applyAlignment="1">
      <alignment horizontal="left" vertical="center" wrapText="1"/>
    </xf>
    <xf numFmtId="0" fontId="55" fillId="0" borderId="0" xfId="8" applyFont="1" applyProtection="1">
      <alignment vertical="center"/>
      <protection hidden="1"/>
    </xf>
    <xf numFmtId="0" fontId="61" fillId="0" borderId="0" xfId="8" applyFont="1" applyAlignment="1" applyProtection="1">
      <alignment horizontal="left" vertical="center" indent="1"/>
      <protection hidden="1"/>
    </xf>
    <xf numFmtId="0" fontId="10" fillId="0" borderId="0" xfId="8" applyFont="1" applyProtection="1">
      <alignment vertical="center"/>
      <protection hidden="1"/>
    </xf>
    <xf numFmtId="0" fontId="15" fillId="8" borderId="0" xfId="8" applyFont="1" applyFill="1" applyProtection="1">
      <alignment vertical="center"/>
      <protection hidden="1"/>
    </xf>
    <xf numFmtId="0" fontId="10" fillId="8" borderId="0" xfId="8" applyFont="1" applyFill="1" applyProtection="1">
      <alignment vertical="center"/>
      <protection hidden="1"/>
    </xf>
    <xf numFmtId="0" fontId="62" fillId="0" borderId="0" xfId="8" applyFont="1" applyAlignment="1" applyProtection="1">
      <alignment horizontal="left" vertical="center" indent="2"/>
      <protection hidden="1"/>
    </xf>
    <xf numFmtId="0" fontId="11" fillId="3" borderId="3" xfId="8" applyFont="1" applyFill="1" applyBorder="1" applyAlignment="1" applyProtection="1">
      <alignment horizontal="center" vertical="center"/>
      <protection hidden="1"/>
    </xf>
    <xf numFmtId="0" fontId="11" fillId="0" borderId="3" xfId="8" applyFont="1" applyBorder="1" applyAlignment="1" applyProtection="1">
      <alignment horizontal="center" vertical="center"/>
      <protection hidden="1"/>
    </xf>
    <xf numFmtId="0" fontId="38" fillId="0" borderId="0" xfId="8" applyFont="1">
      <alignment vertical="center"/>
    </xf>
    <xf numFmtId="0" fontId="10" fillId="0" borderId="0" xfId="8" applyFont="1" applyAlignment="1" applyProtection="1">
      <alignment horizontal="left" vertical="center" indent="1"/>
      <protection hidden="1"/>
    </xf>
    <xf numFmtId="9" fontId="10" fillId="0" borderId="3" xfId="4" applyFont="1" applyFill="1" applyBorder="1" applyAlignment="1" applyProtection="1">
      <alignment horizontal="center" vertical="center"/>
      <protection hidden="1"/>
    </xf>
    <xf numFmtId="9" fontId="10" fillId="0" borderId="3" xfId="4" applyFont="1" applyFill="1" applyBorder="1" applyAlignment="1" applyProtection="1">
      <alignment horizontal="center" vertical="center" wrapText="1"/>
      <protection hidden="1"/>
    </xf>
    <xf numFmtId="0" fontId="16" fillId="0" borderId="0" xfId="8" applyProtection="1">
      <alignment vertical="center"/>
      <protection hidden="1"/>
    </xf>
    <xf numFmtId="0" fontId="1" fillId="0" borderId="0" xfId="8" applyFont="1" applyAlignment="1">
      <alignment horizontal="left" vertical="center" indent="1"/>
    </xf>
    <xf numFmtId="0" fontId="10" fillId="0" borderId="0" xfId="8" applyFont="1" applyAlignment="1">
      <alignment horizontal="left" vertical="center"/>
    </xf>
    <xf numFmtId="0" fontId="1" fillId="0" borderId="0" xfId="8" applyFont="1">
      <alignment vertical="center"/>
    </xf>
    <xf numFmtId="9" fontId="1" fillId="0" borderId="0" xfId="4" applyFont="1" applyFill="1" applyBorder="1" applyAlignment="1" applyProtection="1">
      <alignment horizontal="right" vertical="center"/>
    </xf>
    <xf numFmtId="0" fontId="10" fillId="0" borderId="0" xfId="8" applyFont="1" applyAlignment="1" applyProtection="1">
      <alignment horizontal="left" vertical="center" indent="2"/>
      <protection hidden="1"/>
    </xf>
    <xf numFmtId="9" fontId="62" fillId="6" borderId="3" xfId="4" applyFont="1" applyFill="1" applyBorder="1" applyAlignment="1" applyProtection="1">
      <alignment horizontal="center" vertical="center" wrapText="1"/>
      <protection hidden="1"/>
    </xf>
    <xf numFmtId="9" fontId="10" fillId="25" borderId="22" xfId="4" applyFont="1" applyFill="1" applyBorder="1" applyAlignment="1" applyProtection="1">
      <alignment horizontal="center" vertical="center" wrapText="1"/>
      <protection hidden="1"/>
    </xf>
    <xf numFmtId="166" fontId="62" fillId="6" borderId="3" xfId="4" applyNumberFormat="1" applyFont="1" applyFill="1" applyBorder="1" applyAlignment="1" applyProtection="1">
      <alignment horizontal="center" vertical="center" wrapText="1"/>
      <protection hidden="1"/>
    </xf>
    <xf numFmtId="166" fontId="10" fillId="6" borderId="3" xfId="4" applyNumberFormat="1" applyFont="1" applyFill="1" applyBorder="1" applyAlignment="1" applyProtection="1">
      <alignment horizontal="center" vertical="center"/>
      <protection hidden="1"/>
    </xf>
    <xf numFmtId="0" fontId="62" fillId="0" borderId="0" xfId="8" applyFont="1" applyAlignment="1">
      <alignment horizontal="center" vertical="top"/>
    </xf>
    <xf numFmtId="9" fontId="62" fillId="6" borderId="3" xfId="4" applyFont="1" applyFill="1" applyBorder="1" applyAlignment="1" applyProtection="1">
      <alignment horizontal="center" vertical="center"/>
      <protection hidden="1"/>
    </xf>
    <xf numFmtId="0" fontId="62" fillId="0" borderId="0" xfId="23" applyFont="1" applyAlignment="1" applyProtection="1">
      <alignment horizontal="right" vertical="center"/>
      <protection hidden="1"/>
    </xf>
    <xf numFmtId="10" fontId="73" fillId="0" borderId="0" xfId="12" applyNumberFormat="1" applyFont="1" applyAlignment="1" applyProtection="1">
      <alignment horizontal="left" vertical="center"/>
      <protection hidden="1"/>
    </xf>
    <xf numFmtId="3" fontId="40" fillId="18" borderId="8" xfId="0" applyNumberFormat="1" applyFont="1" applyFill="1" applyBorder="1" applyProtection="1">
      <alignment vertical="center"/>
      <protection hidden="1"/>
    </xf>
    <xf numFmtId="3" fontId="40" fillId="17" borderId="8" xfId="0" applyNumberFormat="1" applyFont="1" applyFill="1" applyBorder="1" applyProtection="1">
      <alignment vertical="center"/>
      <protection hidden="1"/>
    </xf>
    <xf numFmtId="0" fontId="96" fillId="17" borderId="9" xfId="23" applyFont="1" applyFill="1" applyBorder="1" applyProtection="1">
      <alignment vertical="center"/>
      <protection hidden="1"/>
    </xf>
    <xf numFmtId="0" fontId="48" fillId="17" borderId="0" xfId="23" applyFont="1" applyFill="1" applyAlignment="1" applyProtection="1">
      <alignment horizontal="right" vertical="center"/>
      <protection hidden="1"/>
    </xf>
    <xf numFmtId="0" fontId="44" fillId="17" borderId="0" xfId="23" applyFont="1" applyFill="1" applyAlignment="1" applyProtection="1">
      <alignment horizontal="right" vertical="center"/>
      <protection hidden="1"/>
    </xf>
    <xf numFmtId="0" fontId="40" fillId="17" borderId="0" xfId="23" applyFont="1" applyFill="1" applyProtection="1">
      <alignment vertical="center"/>
      <protection hidden="1"/>
    </xf>
    <xf numFmtId="9" fontId="54" fillId="33" borderId="0" xfId="23" applyNumberFormat="1" applyFont="1" applyFill="1" applyProtection="1">
      <alignment vertical="center"/>
      <protection hidden="1"/>
    </xf>
    <xf numFmtId="0" fontId="44" fillId="23" borderId="0" xfId="23" applyFont="1" applyFill="1" applyProtection="1">
      <alignment vertical="center"/>
      <protection hidden="1"/>
    </xf>
    <xf numFmtId="10" fontId="40" fillId="34" borderId="0" xfId="16" applyNumberFormat="1" applyFont="1" applyFill="1" applyBorder="1" applyAlignment="1" applyProtection="1">
      <alignment vertical="center"/>
      <protection hidden="1"/>
    </xf>
    <xf numFmtId="10" fontId="40" fillId="7" borderId="0" xfId="12" applyNumberFormat="1" applyFont="1" applyFill="1" applyAlignment="1" applyProtection="1">
      <alignment vertical="center" wrapText="1"/>
      <protection hidden="1"/>
    </xf>
    <xf numFmtId="0" fontId="40" fillId="19" borderId="5" xfId="23" applyFont="1" applyFill="1" applyBorder="1" applyProtection="1">
      <alignment vertical="center"/>
      <protection hidden="1"/>
    </xf>
    <xf numFmtId="0" fontId="40" fillId="19" borderId="6" xfId="23" applyFont="1" applyFill="1" applyBorder="1" applyProtection="1">
      <alignment vertical="center"/>
      <protection hidden="1"/>
    </xf>
    <xf numFmtId="0" fontId="40" fillId="19" borderId="6" xfId="23" applyFont="1" applyFill="1" applyBorder="1" applyAlignment="1" applyProtection="1">
      <alignment horizontal="right" vertical="center"/>
      <protection hidden="1"/>
    </xf>
    <xf numFmtId="0" fontId="40" fillId="19" borderId="7" xfId="23" applyFont="1" applyFill="1" applyBorder="1" applyProtection="1">
      <alignment vertical="center"/>
      <protection hidden="1"/>
    </xf>
    <xf numFmtId="0" fontId="40" fillId="19" borderId="8" xfId="23" applyFont="1" applyFill="1" applyBorder="1" applyProtection="1">
      <alignment vertical="center"/>
      <protection hidden="1"/>
    </xf>
    <xf numFmtId="9" fontId="40" fillId="19" borderId="0" xfId="12" applyFont="1" applyFill="1" applyBorder="1" applyAlignment="1" applyProtection="1">
      <alignment horizontal="left" vertical="center"/>
      <protection hidden="1"/>
    </xf>
    <xf numFmtId="10" fontId="54" fillId="33" borderId="0" xfId="12" applyNumberFormat="1" applyFont="1" applyFill="1" applyAlignment="1" applyProtection="1">
      <alignment vertical="center"/>
      <protection hidden="1"/>
    </xf>
    <xf numFmtId="9" fontId="40" fillId="19" borderId="0" xfId="23" applyNumberFormat="1" applyFont="1" applyFill="1" applyProtection="1">
      <alignment vertical="center"/>
      <protection hidden="1"/>
    </xf>
    <xf numFmtId="0" fontId="40" fillId="19" borderId="0" xfId="23" applyFont="1" applyFill="1" applyProtection="1">
      <alignment vertical="center"/>
      <protection hidden="1"/>
    </xf>
    <xf numFmtId="0" fontId="40" fillId="19" borderId="9" xfId="23" applyFont="1" applyFill="1" applyBorder="1" applyProtection="1">
      <alignment vertical="center"/>
      <protection hidden="1"/>
    </xf>
    <xf numFmtId="10" fontId="40" fillId="19" borderId="0" xfId="23" applyNumberFormat="1" applyFont="1" applyFill="1" applyProtection="1">
      <alignment vertical="center"/>
      <protection hidden="1"/>
    </xf>
    <xf numFmtId="0" fontId="40" fillId="19" borderId="10" xfId="23" applyFont="1" applyFill="1" applyBorder="1" applyProtection="1">
      <alignment vertical="center"/>
      <protection hidden="1"/>
    </xf>
    <xf numFmtId="10" fontId="54" fillId="33" borderId="11" xfId="12" applyNumberFormat="1" applyFont="1" applyFill="1" applyBorder="1" applyAlignment="1" applyProtection="1">
      <alignment vertical="center"/>
      <protection hidden="1"/>
    </xf>
    <xf numFmtId="9" fontId="40" fillId="19" borderId="11" xfId="23" applyNumberFormat="1" applyFont="1" applyFill="1" applyBorder="1" applyProtection="1">
      <alignment vertical="center"/>
      <protection hidden="1"/>
    </xf>
    <xf numFmtId="0" fontId="40" fillId="19" borderId="11" xfId="23" applyFont="1" applyFill="1" applyBorder="1" applyProtection="1">
      <alignment vertical="center"/>
      <protection hidden="1"/>
    </xf>
    <xf numFmtId="10" fontId="40" fillId="19" borderId="11" xfId="23" applyNumberFormat="1" applyFont="1" applyFill="1" applyBorder="1" applyProtection="1">
      <alignment vertical="center"/>
      <protection hidden="1"/>
    </xf>
    <xf numFmtId="0" fontId="40" fillId="19" borderId="12" xfId="23" applyFont="1" applyFill="1" applyBorder="1" applyProtection="1">
      <alignment vertical="center"/>
      <protection hidden="1"/>
    </xf>
    <xf numFmtId="0" fontId="30" fillId="0" borderId="0" xfId="23" applyFont="1" applyProtection="1">
      <alignment vertical="center"/>
      <protection hidden="1"/>
    </xf>
    <xf numFmtId="0" fontId="98" fillId="20" borderId="13" xfId="23" applyFont="1" applyFill="1" applyBorder="1" applyAlignment="1" applyProtection="1">
      <alignment horizontal="center" vertical="center" wrapText="1"/>
      <protection hidden="1"/>
    </xf>
    <xf numFmtId="0" fontId="10" fillId="5" borderId="0" xfId="23" applyFill="1" applyProtection="1">
      <alignment vertical="center"/>
      <protection hidden="1"/>
    </xf>
    <xf numFmtId="0" fontId="15" fillId="5" borderId="0" xfId="23" applyFont="1" applyFill="1" applyProtection="1">
      <alignment vertical="center"/>
      <protection hidden="1"/>
    </xf>
    <xf numFmtId="0" fontId="50" fillId="17" borderId="21" xfId="23" applyFont="1" applyFill="1" applyBorder="1" applyAlignment="1" applyProtection="1">
      <alignment horizontal="center" vertical="center"/>
      <protection hidden="1"/>
    </xf>
    <xf numFmtId="0" fontId="40" fillId="21" borderId="18" xfId="23" applyFont="1" applyFill="1" applyBorder="1" applyAlignment="1" applyProtection="1">
      <alignment horizontal="center" vertical="center"/>
      <protection hidden="1"/>
    </xf>
    <xf numFmtId="0" fontId="40" fillId="21" borderId="13" xfId="23" applyFont="1" applyFill="1" applyBorder="1" applyAlignment="1" applyProtection="1">
      <alignment horizontal="left" vertical="center" indent="1"/>
      <protection hidden="1"/>
    </xf>
    <xf numFmtId="0" fontId="40" fillId="21" borderId="14" xfId="23" applyFont="1" applyFill="1" applyBorder="1" applyAlignment="1" applyProtection="1">
      <alignment horizontal="left" vertical="center" indent="1"/>
      <protection hidden="1"/>
    </xf>
    <xf numFmtId="0" fontId="61" fillId="0" borderId="0" xfId="8" applyFont="1" applyProtection="1">
      <alignment vertical="center"/>
      <protection hidden="1"/>
    </xf>
    <xf numFmtId="4" fontId="73" fillId="0" borderId="0" xfId="3" applyNumberFormat="1" applyFont="1" applyAlignment="1" applyProtection="1">
      <alignment horizontal="right"/>
      <protection hidden="1"/>
    </xf>
    <xf numFmtId="0" fontId="16" fillId="0" borderId="0" xfId="19">
      <alignment vertical="center"/>
    </xf>
    <xf numFmtId="0" fontId="65" fillId="0" borderId="0" xfId="19" applyFont="1">
      <alignment vertical="center"/>
    </xf>
    <xf numFmtId="0" fontId="100" fillId="0" borderId="0" xfId="21" applyFont="1" applyAlignment="1">
      <alignment horizontal="center" vertical="center"/>
    </xf>
    <xf numFmtId="0" fontId="71" fillId="0" borderId="0" xfId="19" applyFont="1" applyAlignment="1">
      <alignment horizontal="center" vertical="center"/>
    </xf>
    <xf numFmtId="0" fontId="63" fillId="0" borderId="0" xfId="19" applyFont="1">
      <alignment vertical="center"/>
    </xf>
    <xf numFmtId="0" fontId="75" fillId="36" borderId="0" xfId="1" applyFont="1" applyFill="1" applyBorder="1" applyAlignment="1" applyProtection="1">
      <alignment horizontal="center" vertical="center"/>
    </xf>
    <xf numFmtId="0" fontId="101" fillId="37" borderId="0" xfId="8" applyFont="1" applyFill="1">
      <alignment vertical="center"/>
    </xf>
    <xf numFmtId="0" fontId="101" fillId="0" borderId="0" xfId="19" applyFont="1">
      <alignment vertical="center"/>
    </xf>
    <xf numFmtId="0" fontId="16" fillId="37" borderId="0" xfId="8" applyFill="1">
      <alignment vertical="center"/>
    </xf>
    <xf numFmtId="0" fontId="99" fillId="17" borderId="36" xfId="19" applyFont="1" applyFill="1" applyBorder="1" applyAlignment="1">
      <alignment horizontal="left" vertical="center" indent="1"/>
    </xf>
    <xf numFmtId="0" fontId="102" fillId="17" borderId="37" xfId="19" applyFont="1" applyFill="1" applyBorder="1">
      <alignment vertical="center"/>
    </xf>
    <xf numFmtId="0" fontId="89" fillId="38" borderId="35" xfId="1" applyFont="1" applyFill="1" applyBorder="1" applyAlignment="1" applyProtection="1">
      <alignment horizontal="center" vertical="center"/>
    </xf>
    <xf numFmtId="0" fontId="85" fillId="17" borderId="39" xfId="21" applyFont="1" applyFill="1" applyBorder="1" applyAlignment="1">
      <alignment horizontal="center"/>
    </xf>
    <xf numFmtId="0" fontId="65" fillId="17" borderId="0" xfId="19" applyFont="1" applyFill="1">
      <alignment vertical="center"/>
    </xf>
    <xf numFmtId="0" fontId="65" fillId="17" borderId="39" xfId="19" applyFont="1" applyFill="1" applyBorder="1">
      <alignment vertical="center"/>
    </xf>
    <xf numFmtId="0" fontId="63" fillId="17" borderId="39" xfId="19" applyFont="1" applyFill="1" applyBorder="1">
      <alignment vertical="center"/>
    </xf>
    <xf numFmtId="0" fontId="16" fillId="17" borderId="38" xfId="19" applyFill="1" applyBorder="1">
      <alignment vertical="center"/>
    </xf>
    <xf numFmtId="0" fontId="16" fillId="17" borderId="0" xfId="19" applyFill="1">
      <alignment vertical="center"/>
    </xf>
    <xf numFmtId="0" fontId="16" fillId="17" borderId="39" xfId="19" applyFill="1" applyBorder="1">
      <alignment vertical="center"/>
    </xf>
    <xf numFmtId="0" fontId="103" fillId="17" borderId="39" xfId="19" applyFont="1" applyFill="1" applyBorder="1" applyAlignment="1">
      <alignment horizontal="left" vertical="center" indent="2"/>
    </xf>
    <xf numFmtId="0" fontId="103" fillId="17" borderId="42" xfId="19" applyFont="1" applyFill="1" applyBorder="1" applyAlignment="1">
      <alignment horizontal="left" vertical="center" indent="2"/>
    </xf>
    <xf numFmtId="0" fontId="75" fillId="39" borderId="0" xfId="1" applyFont="1" applyFill="1" applyBorder="1" applyAlignment="1" applyProtection="1">
      <alignment horizontal="center" vertical="center"/>
    </xf>
    <xf numFmtId="0" fontId="106" fillId="0" borderId="0" xfId="19" applyFont="1" applyAlignment="1">
      <alignment horizontal="center" vertical="center"/>
    </xf>
    <xf numFmtId="0" fontId="65" fillId="0" borderId="0" xfId="19" applyFont="1" applyAlignment="1">
      <alignment horizontal="center" vertical="center"/>
    </xf>
    <xf numFmtId="0" fontId="70" fillId="0" borderId="0" xfId="21" applyFont="1" applyAlignment="1">
      <alignment horizontal="center" vertical="center"/>
    </xf>
    <xf numFmtId="0" fontId="99" fillId="17" borderId="0" xfId="19" applyFont="1" applyFill="1" applyAlignment="1">
      <alignment horizontal="left" vertical="center" indent="1"/>
    </xf>
    <xf numFmtId="0" fontId="72" fillId="17" borderId="0" xfId="19" applyFont="1" applyFill="1" applyAlignment="1">
      <alignment horizontal="left" vertical="center" indent="1"/>
    </xf>
    <xf numFmtId="0" fontId="102" fillId="17" borderId="0" xfId="19" applyFont="1" applyFill="1">
      <alignment vertical="center"/>
    </xf>
    <xf numFmtId="0" fontId="103" fillId="17" borderId="0" xfId="19" applyFont="1" applyFill="1" applyAlignment="1">
      <alignment horizontal="left" vertical="center" indent="2"/>
    </xf>
    <xf numFmtId="0" fontId="40" fillId="19" borderId="18" xfId="0" applyFont="1" applyFill="1" applyBorder="1" applyAlignment="1" applyProtection="1">
      <alignment horizontal="center" vertical="center"/>
      <protection hidden="1"/>
    </xf>
    <xf numFmtId="0" fontId="40" fillId="19" borderId="13" xfId="0" applyFont="1" applyFill="1" applyBorder="1" applyAlignment="1" applyProtection="1">
      <alignment horizontal="left" vertical="center" indent="1"/>
      <protection hidden="1"/>
    </xf>
    <xf numFmtId="0" fontId="40" fillId="19" borderId="14" xfId="0" applyFont="1" applyFill="1" applyBorder="1" applyAlignment="1" applyProtection="1">
      <alignment horizontal="left" vertical="center" indent="1"/>
      <protection hidden="1"/>
    </xf>
    <xf numFmtId="0" fontId="40" fillId="19" borderId="18" xfId="23" applyFont="1" applyFill="1" applyBorder="1" applyAlignment="1" applyProtection="1">
      <alignment horizontal="center" vertical="center"/>
      <protection hidden="1"/>
    </xf>
    <xf numFmtId="0" fontId="40" fillId="19" borderId="13" xfId="23" applyFont="1" applyFill="1" applyBorder="1" applyAlignment="1" applyProtection="1">
      <alignment horizontal="left" vertical="center" indent="1"/>
      <protection hidden="1"/>
    </xf>
    <xf numFmtId="0" fontId="40" fillId="19" borderId="14" xfId="23" applyFont="1" applyFill="1" applyBorder="1" applyAlignment="1" applyProtection="1">
      <alignment horizontal="left" vertical="center" indent="1"/>
      <protection hidden="1"/>
    </xf>
    <xf numFmtId="0" fontId="98" fillId="35" borderId="13" xfId="23" applyFont="1" applyFill="1" applyBorder="1" applyAlignment="1" applyProtection="1">
      <alignment horizontal="center" vertical="center" wrapText="1"/>
      <protection hidden="1"/>
    </xf>
    <xf numFmtId="0" fontId="46" fillId="35" borderId="13" xfId="0" applyFont="1" applyFill="1" applyBorder="1" applyAlignment="1" applyProtection="1">
      <alignment horizontal="center" vertical="center" wrapText="1"/>
      <protection hidden="1"/>
    </xf>
    <xf numFmtId="0" fontId="104" fillId="0" borderId="0" xfId="0" applyFont="1" applyProtection="1">
      <alignment vertical="center"/>
      <protection hidden="1"/>
    </xf>
    <xf numFmtId="4" fontId="107" fillId="0" borderId="0" xfId="3" applyNumberFormat="1" applyFont="1" applyAlignment="1" applyProtection="1">
      <alignment horizontal="right"/>
      <protection hidden="1"/>
    </xf>
    <xf numFmtId="0" fontId="104" fillId="0" borderId="0" xfId="23" applyFont="1" applyProtection="1">
      <alignment vertical="center"/>
      <protection hidden="1"/>
    </xf>
    <xf numFmtId="0" fontId="108" fillId="0" borderId="0" xfId="0" applyFont="1" applyAlignment="1" applyProtection="1">
      <alignment horizontal="right" vertical="center"/>
      <protection hidden="1"/>
    </xf>
    <xf numFmtId="0" fontId="109" fillId="0" borderId="0" xfId="7" applyFont="1" applyAlignment="1" applyProtection="1">
      <alignment horizontal="right"/>
      <protection hidden="1"/>
    </xf>
    <xf numFmtId="0" fontId="46" fillId="35" borderId="13" xfId="14" applyFont="1" applyFill="1" applyBorder="1" applyAlignment="1" applyProtection="1">
      <alignment horizontal="center" vertical="center" wrapText="1"/>
      <protection hidden="1"/>
    </xf>
    <xf numFmtId="0" fontId="40" fillId="19" borderId="13" xfId="14" applyFont="1" applyFill="1" applyBorder="1" applyAlignment="1" applyProtection="1">
      <alignment horizontal="left" vertical="center" indent="1"/>
      <protection hidden="1"/>
    </xf>
    <xf numFmtId="0" fontId="40" fillId="19" borderId="14" xfId="14" applyFont="1" applyFill="1" applyBorder="1" applyAlignment="1" applyProtection="1">
      <alignment horizontal="left" vertical="center" indent="1"/>
      <protection hidden="1"/>
    </xf>
    <xf numFmtId="0" fontId="104" fillId="0" borderId="0" xfId="14" applyFont="1" applyProtection="1">
      <alignment vertical="center"/>
      <protection hidden="1"/>
    </xf>
    <xf numFmtId="0" fontId="110" fillId="17" borderId="21" xfId="0" applyFont="1" applyFill="1" applyBorder="1" applyAlignment="1" applyProtection="1">
      <alignment horizontal="center" vertical="center" shrinkToFit="1"/>
      <protection hidden="1"/>
    </xf>
    <xf numFmtId="0" fontId="110" fillId="17" borderId="21" xfId="0" applyFont="1" applyFill="1" applyBorder="1" applyAlignment="1" applyProtection="1">
      <alignment horizontal="right" vertical="center"/>
      <protection hidden="1"/>
    </xf>
    <xf numFmtId="0" fontId="54" fillId="41" borderId="0" xfId="23" applyFont="1" applyFill="1" applyProtection="1">
      <alignment vertical="center"/>
      <protection hidden="1"/>
    </xf>
    <xf numFmtId="167" fontId="99" fillId="0" borderId="0" xfId="24" applyNumberFormat="1" applyFont="1" applyAlignment="1">
      <alignment horizontal="left"/>
    </xf>
    <xf numFmtId="0" fontId="67" fillId="35" borderId="0" xfId="14" applyFont="1" applyFill="1" applyAlignment="1">
      <alignment horizontal="center" vertical="center"/>
    </xf>
    <xf numFmtId="0" fontId="99" fillId="17" borderId="38" xfId="1" applyFont="1" applyFill="1" applyBorder="1" applyAlignment="1" applyProtection="1">
      <alignment horizontal="left" vertical="center" wrapText="1" indent="1"/>
    </xf>
    <xf numFmtId="0" fontId="99" fillId="17" borderId="0" xfId="1" applyFont="1" applyFill="1" applyBorder="1" applyAlignment="1" applyProtection="1">
      <alignment horizontal="left" vertical="center" wrapText="1" indent="1"/>
    </xf>
    <xf numFmtId="0" fontId="99" fillId="17" borderId="40" xfId="1" applyFont="1" applyFill="1" applyBorder="1" applyAlignment="1" applyProtection="1">
      <alignment horizontal="left" vertical="center" wrapText="1" indent="1"/>
    </xf>
    <xf numFmtId="0" fontId="99" fillId="17" borderId="41" xfId="1" applyFont="1" applyFill="1" applyBorder="1" applyAlignment="1" applyProtection="1">
      <alignment horizontal="left" vertical="center" wrapText="1" indent="1"/>
    </xf>
    <xf numFmtId="0" fontId="67" fillId="26" borderId="0" xfId="14" applyFont="1" applyFill="1" applyAlignment="1">
      <alignment horizontal="center" vertical="center"/>
    </xf>
    <xf numFmtId="0" fontId="85" fillId="17" borderId="38" xfId="1" applyFont="1" applyFill="1" applyBorder="1" applyAlignment="1" applyProtection="1">
      <alignment horizontal="left" vertical="center" wrapText="1" indent="1"/>
    </xf>
    <xf numFmtId="0" fontId="85" fillId="17" borderId="0" xfId="1" applyFont="1" applyFill="1" applyBorder="1" applyAlignment="1" applyProtection="1">
      <alignment horizontal="left" vertical="center" wrapText="1" indent="1"/>
    </xf>
    <xf numFmtId="0" fontId="85" fillId="17" borderId="40" xfId="1" applyFont="1" applyFill="1" applyBorder="1" applyAlignment="1" applyProtection="1">
      <alignment horizontal="left" vertical="center" wrapText="1" indent="1"/>
    </xf>
    <xf numFmtId="0" fontId="85" fillId="17" borderId="41" xfId="1" applyFont="1" applyFill="1" applyBorder="1" applyAlignment="1" applyProtection="1">
      <alignment horizontal="left" vertical="center" wrapText="1" indent="1"/>
    </xf>
    <xf numFmtId="167" fontId="66" fillId="0" borderId="0" xfId="13" applyNumberFormat="1" applyFont="1" applyAlignment="1">
      <alignment horizontal="right" indent="1"/>
    </xf>
    <xf numFmtId="0" fontId="74" fillId="8" borderId="24" xfId="1" applyFont="1" applyFill="1" applyBorder="1" applyAlignment="1" applyProtection="1">
      <alignment horizontal="center" vertical="center" wrapText="1"/>
      <protection hidden="1"/>
    </xf>
    <xf numFmtId="0" fontId="74" fillId="8" borderId="0" xfId="1" applyFont="1" applyFill="1" applyBorder="1" applyAlignment="1" applyProtection="1">
      <alignment horizontal="center" vertical="center" wrapText="1"/>
      <protection hidden="1"/>
    </xf>
    <xf numFmtId="0" fontId="28" fillId="13" borderId="0" xfId="7" applyFont="1" applyFill="1" applyAlignment="1">
      <alignment horizontal="center" vertical="center"/>
    </xf>
    <xf numFmtId="0" fontId="10" fillId="0" borderId="0" xfId="2" applyFont="1" applyAlignment="1" applyProtection="1">
      <alignment horizontal="left" vertical="center" wrapText="1"/>
      <protection hidden="1"/>
    </xf>
    <xf numFmtId="9" fontId="10" fillId="6" borderId="22" xfId="4" applyFont="1" applyFill="1" applyBorder="1" applyAlignment="1" applyProtection="1">
      <alignment horizontal="center" vertical="center" wrapText="1"/>
      <protection hidden="1"/>
    </xf>
    <xf numFmtId="9" fontId="10" fillId="6" borderId="23" xfId="4" applyFont="1" applyFill="1" applyBorder="1" applyAlignment="1" applyProtection="1">
      <alignment horizontal="center" vertical="center" wrapText="1"/>
      <protection hidden="1"/>
    </xf>
    <xf numFmtId="165" fontId="10" fillId="6" borderId="22" xfId="4" applyNumberFormat="1" applyFont="1" applyFill="1" applyBorder="1" applyAlignment="1" applyProtection="1">
      <alignment horizontal="center" vertical="center" wrapText="1"/>
      <protection hidden="1"/>
    </xf>
    <xf numFmtId="165" fontId="10" fillId="6" borderId="23" xfId="4" applyNumberFormat="1" applyFont="1" applyFill="1" applyBorder="1" applyAlignment="1" applyProtection="1">
      <alignment horizontal="center" vertical="center" wrapText="1"/>
      <protection hidden="1"/>
    </xf>
    <xf numFmtId="0" fontId="10" fillId="0" borderId="0" xfId="2" applyFont="1" applyAlignment="1">
      <alignment horizontal="left" vertical="center" wrapText="1"/>
    </xf>
    <xf numFmtId="0" fontId="10" fillId="0" borderId="0" xfId="2" applyFont="1" applyAlignment="1" applyProtection="1">
      <alignment horizontal="left" vertical="top" wrapText="1"/>
      <protection hidden="1"/>
    </xf>
    <xf numFmtId="0" fontId="10" fillId="0" borderId="0" xfId="8" applyFont="1" applyAlignment="1">
      <alignment horizontal="left" vertical="top" wrapText="1"/>
    </xf>
    <xf numFmtId="0" fontId="10" fillId="0" borderId="0" xfId="8" applyFont="1" applyAlignment="1">
      <alignment horizontal="left" vertical="center" wrapText="1"/>
    </xf>
    <xf numFmtId="0" fontId="10" fillId="21" borderId="14" xfId="8" applyFont="1" applyFill="1" applyBorder="1" applyAlignment="1">
      <alignment horizontal="center" vertical="center"/>
    </xf>
    <xf numFmtId="0" fontId="10" fillId="21" borderId="16" xfId="8" applyFont="1" applyFill="1" applyBorder="1" applyAlignment="1">
      <alignment horizontal="center" vertical="center"/>
    </xf>
    <xf numFmtId="0" fontId="62" fillId="0" borderId="0" xfId="8" applyFont="1" applyAlignment="1" applyProtection="1">
      <alignment horizontal="left" vertical="center" wrapText="1"/>
      <protection hidden="1"/>
    </xf>
    <xf numFmtId="0" fontId="10" fillId="17" borderId="0" xfId="8" applyFont="1" applyFill="1" applyAlignment="1">
      <alignment horizontal="left" vertical="center" wrapText="1"/>
    </xf>
    <xf numFmtId="165" fontId="10" fillId="21" borderId="22" xfId="4" applyNumberFormat="1" applyFont="1" applyFill="1" applyBorder="1" applyAlignment="1" applyProtection="1">
      <alignment horizontal="center" vertical="center" wrapText="1"/>
      <protection hidden="1"/>
    </xf>
    <xf numFmtId="165" fontId="10" fillId="21" borderId="23" xfId="4" applyNumberFormat="1" applyFont="1" applyFill="1" applyBorder="1" applyAlignment="1" applyProtection="1">
      <alignment horizontal="center" vertical="center" wrapText="1"/>
      <protection hidden="1"/>
    </xf>
    <xf numFmtId="9" fontId="10" fillId="21" borderId="22" xfId="4" applyFont="1" applyFill="1" applyBorder="1" applyAlignment="1" applyProtection="1">
      <alignment horizontal="center" vertical="center" wrapText="1"/>
      <protection hidden="1"/>
    </xf>
    <xf numFmtId="9" fontId="10" fillId="21" borderId="23" xfId="4" applyFont="1" applyFill="1" applyBorder="1" applyAlignment="1" applyProtection="1">
      <alignment horizontal="center" vertical="center" wrapText="1"/>
      <protection hidden="1"/>
    </xf>
    <xf numFmtId="0" fontId="40" fillId="21" borderId="13" xfId="23" applyFont="1" applyFill="1" applyBorder="1" applyAlignment="1" applyProtection="1">
      <alignment horizontal="center" vertical="center"/>
      <protection hidden="1"/>
    </xf>
    <xf numFmtId="0" fontId="29" fillId="13" borderId="0" xfId="0" applyFont="1" applyFill="1" applyAlignment="1" applyProtection="1">
      <alignment horizontal="center" vertical="center"/>
      <protection hidden="1"/>
    </xf>
    <xf numFmtId="0" fontId="40" fillId="21" borderId="13" xfId="0" applyFont="1" applyFill="1" applyBorder="1" applyAlignment="1" applyProtection="1">
      <alignment horizontal="center" vertical="center"/>
      <protection hidden="1"/>
    </xf>
    <xf numFmtId="0" fontId="8" fillId="0" borderId="14" xfId="2" applyFont="1" applyBorder="1" applyAlignment="1" applyProtection="1">
      <alignment horizontal="center" vertical="center"/>
      <protection hidden="1"/>
    </xf>
    <xf numFmtId="0" fontId="8" fillId="0" borderId="15" xfId="2" applyFont="1" applyBorder="1" applyAlignment="1" applyProtection="1">
      <alignment horizontal="center" vertical="center"/>
      <protection hidden="1"/>
    </xf>
    <xf numFmtId="0" fontId="8" fillId="0" borderId="16" xfId="2" applyFont="1" applyBorder="1" applyAlignment="1" applyProtection="1">
      <alignment horizontal="center" vertical="center"/>
      <protection hidden="1"/>
    </xf>
    <xf numFmtId="0" fontId="19" fillId="15" borderId="14" xfId="0" applyFont="1" applyFill="1" applyBorder="1" applyAlignment="1" applyProtection="1">
      <alignment horizontal="center" vertical="center"/>
      <protection locked="0"/>
    </xf>
    <xf numFmtId="0" fontId="19" fillId="15" borderId="15" xfId="0" applyFont="1" applyFill="1" applyBorder="1" applyAlignment="1" applyProtection="1">
      <alignment horizontal="center" vertical="center"/>
      <protection locked="0"/>
    </xf>
    <xf numFmtId="0" fontId="19" fillId="15" borderId="16" xfId="0" applyFont="1" applyFill="1" applyBorder="1" applyAlignment="1" applyProtection="1">
      <alignment horizontal="center" vertical="center"/>
      <protection locked="0"/>
    </xf>
    <xf numFmtId="1" fontId="18" fillId="15" borderId="14" xfId="2" applyNumberFormat="1" applyFont="1" applyFill="1" applyBorder="1" applyAlignment="1" applyProtection="1">
      <alignment horizontal="center" vertical="center"/>
      <protection locked="0"/>
    </xf>
    <xf numFmtId="1" fontId="18" fillId="15" borderId="15" xfId="2" applyNumberFormat="1" applyFont="1" applyFill="1" applyBorder="1" applyAlignment="1" applyProtection="1">
      <alignment horizontal="center" vertical="center"/>
      <protection locked="0"/>
    </xf>
    <xf numFmtId="1" fontId="18" fillId="15" borderId="16" xfId="2" applyNumberFormat="1" applyFont="1" applyFill="1" applyBorder="1" applyAlignment="1" applyProtection="1">
      <alignment horizontal="center" vertical="center"/>
      <protection locked="0"/>
    </xf>
    <xf numFmtId="0" fontId="43" fillId="0" borderId="11" xfId="0" applyFont="1" applyBorder="1" applyAlignment="1" applyProtection="1">
      <alignment horizontal="center" vertical="center"/>
      <protection hidden="1"/>
    </xf>
    <xf numFmtId="0" fontId="40" fillId="18" borderId="0" xfId="0" applyFont="1" applyFill="1" applyAlignment="1" applyProtection="1">
      <alignment horizontal="left" vertical="center" wrapText="1"/>
      <protection hidden="1"/>
    </xf>
    <xf numFmtId="168" fontId="66" fillId="0" borderId="0" xfId="13" applyNumberFormat="1" applyFont="1" applyAlignment="1">
      <alignment horizontal="right" indent="1"/>
    </xf>
    <xf numFmtId="0" fontId="40" fillId="21" borderId="13" xfId="14" applyFont="1" applyFill="1" applyBorder="1" applyAlignment="1" applyProtection="1">
      <alignment horizontal="center" vertical="center"/>
      <protection hidden="1"/>
    </xf>
    <xf numFmtId="0" fontId="29" fillId="13" borderId="0" xfId="14" applyFont="1" applyFill="1" applyAlignment="1" applyProtection="1">
      <alignment horizontal="center" vertical="center"/>
      <protection hidden="1"/>
    </xf>
    <xf numFmtId="0" fontId="40" fillId="19" borderId="13" xfId="23" applyFont="1" applyFill="1" applyBorder="1" applyAlignment="1" applyProtection="1">
      <alignment horizontal="center" vertical="center"/>
      <protection hidden="1"/>
    </xf>
    <xf numFmtId="0" fontId="29" fillId="35" borderId="0" xfId="0" applyFont="1" applyFill="1" applyAlignment="1" applyProtection="1">
      <alignment horizontal="center" vertical="center"/>
      <protection hidden="1"/>
    </xf>
    <xf numFmtId="0" fontId="19" fillId="40" borderId="14" xfId="0" applyFont="1" applyFill="1" applyBorder="1" applyAlignment="1" applyProtection="1">
      <alignment horizontal="center" vertical="center"/>
      <protection locked="0"/>
    </xf>
    <xf numFmtId="0" fontId="19" fillId="40" borderId="15" xfId="0" applyFont="1" applyFill="1" applyBorder="1" applyAlignment="1" applyProtection="1">
      <alignment horizontal="center" vertical="center"/>
      <protection locked="0"/>
    </xf>
    <xf numFmtId="0" fontId="19" fillId="40" borderId="16" xfId="0" applyFont="1" applyFill="1" applyBorder="1" applyAlignment="1" applyProtection="1">
      <alignment horizontal="center" vertical="center"/>
      <protection locked="0"/>
    </xf>
    <xf numFmtId="1" fontId="18" fillId="40" borderId="14" xfId="2" applyNumberFormat="1" applyFont="1" applyFill="1" applyBorder="1" applyAlignment="1" applyProtection="1">
      <alignment horizontal="center" vertical="center"/>
      <protection locked="0"/>
    </xf>
    <xf numFmtId="1" fontId="18" fillId="40" borderId="15" xfId="2" applyNumberFormat="1" applyFont="1" applyFill="1" applyBorder="1" applyAlignment="1" applyProtection="1">
      <alignment horizontal="center" vertical="center"/>
      <protection locked="0"/>
    </xf>
    <xf numFmtId="1" fontId="18" fillId="40" borderId="16" xfId="2" applyNumberFormat="1" applyFont="1" applyFill="1" applyBorder="1" applyAlignment="1" applyProtection="1">
      <alignment horizontal="center" vertical="center"/>
      <protection locked="0"/>
    </xf>
    <xf numFmtId="0" fontId="40" fillId="19" borderId="13" xfId="0" applyFont="1" applyFill="1" applyBorder="1" applyAlignment="1" applyProtection="1">
      <alignment horizontal="center" vertical="center"/>
      <protection hidden="1"/>
    </xf>
    <xf numFmtId="168" fontId="99" fillId="0" borderId="0" xfId="25" applyNumberFormat="1" applyFont="1" applyAlignment="1">
      <alignment horizontal="left"/>
    </xf>
    <xf numFmtId="0" fontId="40" fillId="19" borderId="13" xfId="14" applyFont="1" applyFill="1" applyBorder="1" applyAlignment="1" applyProtection="1">
      <alignment horizontal="center" vertical="center"/>
      <protection hidden="1"/>
    </xf>
    <xf numFmtId="0" fontId="29" fillId="35" borderId="0" xfId="14" applyFont="1" applyFill="1" applyAlignment="1" applyProtection="1">
      <alignment horizontal="center" vertical="center"/>
      <protection hidden="1"/>
    </xf>
    <xf numFmtId="0" fontId="84" fillId="0" borderId="29" xfId="14" applyFont="1" applyBorder="1" applyAlignment="1">
      <alignment horizontal="left" vertical="top"/>
    </xf>
    <xf numFmtId="0" fontId="84" fillId="0" borderId="30" xfId="14" applyFont="1" applyBorder="1" applyAlignment="1">
      <alignment horizontal="left" vertical="top"/>
    </xf>
    <xf numFmtId="0" fontId="84" fillId="0" borderId="31" xfId="14" applyFont="1" applyBorder="1" applyAlignment="1">
      <alignment horizontal="left" vertical="top"/>
    </xf>
    <xf numFmtId="0" fontId="83" fillId="29" borderId="32" xfId="14" applyFont="1" applyFill="1" applyBorder="1" applyAlignment="1">
      <alignment horizontal="center"/>
    </xf>
    <xf numFmtId="0" fontId="83" fillId="29" borderId="33" xfId="14" applyFont="1" applyFill="1" applyBorder="1" applyAlignment="1">
      <alignment horizontal="center"/>
    </xf>
    <xf numFmtId="0" fontId="83" fillId="29" borderId="34" xfId="14" applyFont="1" applyFill="1" applyBorder="1" applyAlignment="1">
      <alignment horizontal="center"/>
    </xf>
    <xf numFmtId="0" fontId="83" fillId="28" borderId="32" xfId="14" applyFont="1" applyFill="1" applyBorder="1" applyAlignment="1">
      <alignment horizontal="center"/>
    </xf>
    <xf numFmtId="0" fontId="83" fillId="28" borderId="33" xfId="14" applyFont="1" applyFill="1" applyBorder="1" applyAlignment="1">
      <alignment horizontal="center"/>
    </xf>
    <xf numFmtId="0" fontId="83" fillId="28" borderId="34" xfId="14" applyFont="1" applyFill="1" applyBorder="1" applyAlignment="1">
      <alignment horizontal="center"/>
    </xf>
    <xf numFmtId="0" fontId="82" fillId="0" borderId="0" xfId="14" applyFont="1" applyAlignment="1">
      <alignment horizontal="left" vertical="center" wrapText="1"/>
    </xf>
    <xf numFmtId="0" fontId="82" fillId="31" borderId="0" xfId="14" applyFont="1" applyFill="1" applyAlignment="1">
      <alignment horizontal="left" vertical="center" wrapText="1" indent="1"/>
    </xf>
    <xf numFmtId="0" fontId="82" fillId="17" borderId="0" xfId="10" applyFont="1" applyFill="1" applyBorder="1" applyAlignment="1" applyProtection="1">
      <alignment horizontal="left" vertical="center" wrapText="1" indent="1"/>
    </xf>
    <xf numFmtId="0" fontId="82" fillId="17" borderId="0" xfId="14" applyFont="1" applyFill="1" applyAlignment="1">
      <alignment horizontal="left" vertical="center" wrapText="1" indent="1"/>
    </xf>
    <xf numFmtId="0" fontId="82" fillId="19" borderId="0" xfId="10" applyFont="1" applyFill="1" applyBorder="1" applyAlignment="1" applyProtection="1">
      <alignment horizontal="left" vertical="center" wrapText="1" indent="1"/>
    </xf>
    <xf numFmtId="0" fontId="82" fillId="18" borderId="0" xfId="14" applyFont="1" applyFill="1" applyAlignment="1">
      <alignment horizontal="left" vertical="center" wrapText="1" indent="1"/>
    </xf>
  </cellXfs>
  <cellStyles count="26">
    <cellStyle name="Comma" xfId="11" builtinId="3"/>
    <cellStyle name="Comma 2" xfId="17" xr:uid="{F8D1360F-CACF-48B7-A0E6-9E644F94A620}"/>
    <cellStyle name="Hyperlink" xfId="1" builtinId="8"/>
    <cellStyle name="Hyperlink 2" xfId="6" xr:uid="{00000000-0005-0000-0000-000002000000}"/>
    <cellStyle name="Hyperlink 2 2 2" xfId="10" xr:uid="{00000000-0005-0000-0000-000003000000}"/>
    <cellStyle name="Normal" xfId="0" builtinId="0"/>
    <cellStyle name="Normal 2" xfId="2" xr:uid="{00000000-0005-0000-0000-000005000000}"/>
    <cellStyle name="Normal 2 2" xfId="7" xr:uid="{00000000-0005-0000-0000-000006000000}"/>
    <cellStyle name="Normal 2 2 2" xfId="8" xr:uid="{00000000-0005-0000-0000-000007000000}"/>
    <cellStyle name="Normal 2 2 2 3" xfId="19" xr:uid="{E5BD3556-CC90-4FC3-B8C1-692C854E9F8F}"/>
    <cellStyle name="Normal 2 3" xfId="9" xr:uid="{00000000-0005-0000-0000-000008000000}"/>
    <cellStyle name="Normal 2 3 2" xfId="21" xr:uid="{325CF098-1ED6-4563-A7C4-737221D76BD2}"/>
    <cellStyle name="Normal 3" xfId="3" xr:uid="{00000000-0005-0000-0000-000009000000}"/>
    <cellStyle name="Normal 3 2 2" xfId="14" xr:uid="{C2B69C80-566B-4813-A0E2-A2E94C4D1448}"/>
    <cellStyle name="Normal 3 5" xfId="18" xr:uid="{24DFF1C7-E26B-41A4-AE02-30D8FA2C21AB}"/>
    <cellStyle name="Normal 4" xfId="23" xr:uid="{BA963C96-14C2-430F-8FAF-B296F50BA1B7}"/>
    <cellStyle name="Normal 5" xfId="5" xr:uid="{00000000-0005-0000-0000-00000A000000}"/>
    <cellStyle name="Normal 5 3" xfId="13" xr:uid="{A810DFED-D9FE-4427-A67F-1E15DC7F15B6}"/>
    <cellStyle name="Normal 5 3 2" xfId="15" xr:uid="{DBE43982-2D1F-4A39-B482-19204C5BF30D}"/>
    <cellStyle name="Normal 5 3 2 2" xfId="22" xr:uid="{A932E979-853A-41C0-8755-2B13C9FCB3DF}"/>
    <cellStyle name="Normal 5 3 2 2 2" xfId="25" xr:uid="{150152E3-E205-4AF3-ABF6-02370FD3AAB0}"/>
    <cellStyle name="Normal 5 3 3" xfId="20" xr:uid="{675F5D30-1D6B-410E-81EB-DFEAD425582B}"/>
    <cellStyle name="Normal 5 3 3 2" xfId="24" xr:uid="{C3DB80AE-DFDF-4D9F-A007-131825EF2C97}"/>
    <cellStyle name="Percent" xfId="12" builtinId="5"/>
    <cellStyle name="Percent 2" xfId="4" xr:uid="{00000000-0005-0000-0000-00000B000000}"/>
    <cellStyle name="Percent 3" xfId="16" xr:uid="{CBFFDC8D-6B9D-4B5C-93FC-2FA16B5A3C2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E6E6E6"/>
      <color rgb="FF4B0082"/>
      <color rgb="FF00CED1"/>
      <color rgb="FF828282"/>
      <color rgb="FF0000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Drop" dropLines="10" dropStyle="combo" dx="22" fmlaLink="calc!$B$7" fmlaRange="calc!$G$15:$G$24" sel="6" val="0"/>
</file>

<file path=xl/ctrlProps/ctrlProp2.xml><?xml version="1.0" encoding="utf-8"?>
<formControlPr xmlns="http://schemas.microsoft.com/office/spreadsheetml/2009/9/main" objectType="Drop" dropLines="10" dropStyle="combo" dx="22" fmlaLink="calcFr!$B$7" fmlaRange="calcFr!$G$15:$G$24" sel="6" val="0"/>
</file>

<file path=xl/ctrlProps/ctrlProp3.xml><?xml version="1.0" encoding="utf-8"?>
<formControlPr xmlns="http://schemas.microsoft.com/office/spreadsheetml/2009/9/main" objectType="Drop" dropLines="10" dropStyle="combo" dx="22" fmlaLink="calcB!$B$7" fmlaRange="calcB!$G$15:$G$24" sel="6" val="0"/>
</file>

<file path=xl/ctrlProps/ctrlProp4.xml><?xml version="1.0" encoding="utf-8"?>
<formControlPr xmlns="http://schemas.microsoft.com/office/spreadsheetml/2009/9/main" objectType="Drop" dropLines="10" dropStyle="combo" dx="22" fmlaLink="calcFRB!$B$7" fmlaRange="calcFRB!$G$15:$G$24" sel="6" val="0"/>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6"/>
          <a:ext cx="70485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Voor auto’s die men aanschaft</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e sinds </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2023 verander</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de</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er heel wat met betrekking tot de fiscale aftrekbaarheid. De groene autofiscaliteit voorziet immers in een lange overgangsregeling waarbij een onderscheid gemaakt moet worden naargelang van het type wagen, het moment waarop die  aangeschaft wordt en het aanslagjaar waarin de beoordeling inzake de aftrekbaarheid gemaakt wordt. </a:t>
          </a: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In deze tool brengen we de fiscale spelregels wat betreft de aftrekbaarheid van de autokosten en de brandstofkosten van 2017 tot </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2031</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in kaart voor </a:t>
          </a:r>
          <a:r>
            <a:rPr kumimoji="0" lang="nl-BE" sz="1200" b="0" i="0" u="sng"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vennootschappen</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a:t>
          </a:r>
        </a:p>
        <a:p>
          <a:pPr marL="0" marR="0" lvl="0" indent="0" defTabSz="914400" eaLnBrk="1" fontAlgn="auto" latinLnBrk="0" hangingPunct="1">
            <a:lnSpc>
              <a:spcPct val="150000"/>
            </a:lnSpc>
            <a:spcBef>
              <a:spcPts val="0"/>
            </a:spcBef>
            <a:spcAft>
              <a:spcPts val="0"/>
            </a:spcAft>
            <a:buClrTx/>
            <a:buSzTx/>
            <a:buFontTx/>
            <a:buNone/>
            <a:tabLst/>
            <a:defRPr/>
          </a:pP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Zit hierin verwerkt: de Wet houdende diverse bepalingen van 18.12.2025 </a:t>
          </a:r>
          <a:r>
            <a:rPr kumimoji="0" lang="nl-BE" sz="11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(Belgisch Staatsblad 30.12.2025).</a:t>
          </a:r>
          <a:endPar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000-000004000000}"/>
            </a:ext>
          </a:extLst>
        </xdr:cNvPr>
        <xdr:cNvSpPr/>
      </xdr:nvSpPr>
      <xdr:spPr bwMode="auto">
        <a:xfrm flipH="1">
          <a:off x="7305675" y="602932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0</xdr:colOff>
          <xdr:row>6</xdr:row>
          <xdr:rowOff>0</xdr:rowOff>
        </xdr:from>
        <xdr:to>
          <xdr:col>17</xdr:col>
          <xdr:colOff>0</xdr:colOff>
          <xdr:row>7</xdr:row>
          <xdr:rowOff>0</xdr:rowOff>
        </xdr:to>
        <xdr:sp macro="" textlink="">
          <xdr:nvSpPr>
            <xdr:cNvPr id="10266" name="Drop Down 26" hidden="1">
              <a:extLst>
                <a:ext uri="{63B3BB69-23CF-44E3-9099-C40C66FF867C}">
                  <a14:compatExt spid="_x0000_s10266"/>
                </a:ext>
                <a:ext uri="{FF2B5EF4-FFF2-40B4-BE49-F238E27FC236}">
                  <a16:creationId xmlns:a16="http://schemas.microsoft.com/office/drawing/2014/main" id="{00000000-0008-0000-0200-00001A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381000" y="1876426"/>
          <a:ext cx="70485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Pour les voitures achetées à partir de 2023, beaucoup de choses </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ont</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chang</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é</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en matière de déductibilité fiscale. Le verdissement de la fiscalité automobile consiste en effet en un long régime transitoire, dans le cadre duquel des distinctions doivent être faites en fonction du type de voiture, du moment de son achat et de l'exercice d'imposition pour lequel l'évaluation de la déductibilité est effectuée. </a:t>
          </a:r>
        </a:p>
        <a:p>
          <a:pPr marL="0" marR="0" lvl="0" indent="0" defTabSz="914400" eaLnBrk="1" fontAlgn="auto" latinLnBrk="0" hangingPunct="1">
            <a:lnSpc>
              <a:spcPct val="150000"/>
            </a:lnSpc>
            <a:spcBef>
              <a:spcPts val="0"/>
            </a:spcBef>
            <a:spcAft>
              <a:spcPts val="0"/>
            </a:spcAft>
            <a:buClrTx/>
            <a:buSzTx/>
            <a:buFontTx/>
            <a:buNone/>
            <a:tabLst/>
            <a:defRPr/>
          </a:pP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Dans cet outil, nous vous présentons donc les règles fiscales relatives à la déductibilité des frais de voiture et de carburant de 2017 à 20</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31</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pour les sociétés. </a:t>
          </a: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Nous avons intégré la</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loi portant des dispositions diverses</a:t>
          </a: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du 1</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8.12.2025 (</a:t>
          </a: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Moniteur Belge</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30.12.2025).</a:t>
          </a: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600-000004000000}"/>
            </a:ext>
          </a:extLst>
        </xdr:cNvPr>
        <xdr:cNvSpPr/>
      </xdr:nvSpPr>
      <xdr:spPr bwMode="auto">
        <a:xfrm flipH="1">
          <a:off x="7305675" y="602932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0</xdr:colOff>
          <xdr:row>6</xdr:row>
          <xdr:rowOff>0</xdr:rowOff>
        </xdr:from>
        <xdr:to>
          <xdr:col>17</xdr:col>
          <xdr:colOff>0</xdr:colOff>
          <xdr:row>7</xdr:row>
          <xdr:rowOff>0</xdr:rowOff>
        </xdr:to>
        <xdr:sp macro="" textlink="">
          <xdr:nvSpPr>
            <xdr:cNvPr id="39937" name="Drop Down 1" hidden="1">
              <a:extLst>
                <a:ext uri="{63B3BB69-23CF-44E3-9099-C40C66FF867C}">
                  <a14:compatExt spid="_x0000_s39937"/>
                </a:ext>
                <a:ext uri="{FF2B5EF4-FFF2-40B4-BE49-F238E27FC236}">
                  <a16:creationId xmlns:a16="http://schemas.microsoft.com/office/drawing/2014/main" id="{00000000-0008-0000-0600-000001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7FFEC1C9-54F3-4021-9083-A31B7E65D952}"/>
            </a:ext>
          </a:extLst>
        </xdr:cNvPr>
        <xdr:cNvSpPr txBox="1"/>
      </xdr:nvSpPr>
      <xdr:spPr>
        <a:xfrm>
          <a:off x="381000" y="3019426"/>
          <a:ext cx="72390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Voor auto’s die men aanschaft</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e sinds </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2023 verander</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de</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er heel wat met betrekking tot de fiscale aftrekbaarheid. De groene autofiscaliteit voorziet immers in een lange overgangsregeling waarbij een onderscheid gemaakt moet worden naargelang van het type wagen, het moment waarop die  aangeschaft wordt en het aanslagjaar waarin de beoordeling inzake de aftrekbaarheid gemaakt wordt. </a:t>
          </a: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In deze tool brengen we de fiscale spelregels wat betreft de aftrekbaarheid van de autokosten en de brandstofkosten van 2017 tot </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2031</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in kaart voor </a:t>
          </a:r>
          <a:r>
            <a:rPr kumimoji="0" lang="nl-BE" sz="1200" b="0" i="0" u="sng"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vennootschappen</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a:t>
          </a:r>
        </a:p>
        <a:p>
          <a:pPr marL="0" marR="0" lvl="0" indent="0" defTabSz="914400" eaLnBrk="1" fontAlgn="auto" latinLnBrk="0" hangingPunct="1">
            <a:lnSpc>
              <a:spcPct val="150000"/>
            </a:lnSpc>
            <a:spcBef>
              <a:spcPts val="0"/>
            </a:spcBef>
            <a:spcAft>
              <a:spcPts val="0"/>
            </a:spcAft>
            <a:buClrTx/>
            <a:buSzTx/>
            <a:buFontTx/>
            <a:buNone/>
            <a:tabLst/>
            <a:defRPr/>
          </a:pP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Zit hierin verwerkt: de Wet houdende diverse bepalingen van 18.12.2025 </a:t>
          </a:r>
          <a:r>
            <a:rPr kumimoji="0" lang="nl-BE" sz="11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(Belgisch Staatsblad 30.12.2025).</a:t>
          </a:r>
          <a:endPar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xdr:col>
      <xdr:colOff>0</xdr:colOff>
      <xdr:row>0</xdr:row>
      <xdr:rowOff>342900</xdr:rowOff>
    </xdr:from>
    <xdr:to>
      <xdr:col>5</xdr:col>
      <xdr:colOff>1676400</xdr:colOff>
      <xdr:row>1</xdr:row>
      <xdr:rowOff>1478057</xdr:rowOff>
    </xdr:to>
    <xdr:grpSp>
      <xdr:nvGrpSpPr>
        <xdr:cNvPr id="3" name="Group 2">
          <a:extLst>
            <a:ext uri="{FF2B5EF4-FFF2-40B4-BE49-F238E27FC236}">
              <a16:creationId xmlns:a16="http://schemas.microsoft.com/office/drawing/2014/main" id="{97397B08-5881-4DE7-A6B3-6202E66A95C4}"/>
            </a:ext>
          </a:extLst>
        </xdr:cNvPr>
        <xdr:cNvGrpSpPr/>
      </xdr:nvGrpSpPr>
      <xdr:grpSpPr>
        <a:xfrm>
          <a:off x="350520" y="342900"/>
          <a:ext cx="6629400" cy="1516157"/>
          <a:chOff x="381000" y="352602"/>
          <a:chExt cx="7200900" cy="1392155"/>
        </a:xfrm>
      </xdr:grpSpPr>
      <xdr:pic>
        <xdr:nvPicPr>
          <xdr:cNvPr id="4" name="Picture 31">
            <a:extLst>
              <a:ext uri="{FF2B5EF4-FFF2-40B4-BE49-F238E27FC236}">
                <a16:creationId xmlns:a16="http://schemas.microsoft.com/office/drawing/2014/main" id="{DFA36613-B235-5CE0-A2A7-BF7B9DE2BC1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352602"/>
            <a:ext cx="4824000" cy="1392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Picture 4">
            <a:extLst>
              <a:ext uri="{FF2B5EF4-FFF2-40B4-BE49-F238E27FC236}">
                <a16:creationId xmlns:a16="http://schemas.microsoft.com/office/drawing/2014/main" id="{47393F61-F35D-0389-9BA3-C3EEB401209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37102"/>
            <a:ext cx="1876425" cy="307358"/>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059BA650-CB09-40AB-8EBC-57A9E5581335}"/>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0</xdr:colOff>
          <xdr:row>6</xdr:row>
          <xdr:rowOff>0</xdr:rowOff>
        </xdr:from>
        <xdr:to>
          <xdr:col>17</xdr:col>
          <xdr:colOff>0</xdr:colOff>
          <xdr:row>7</xdr:row>
          <xdr:rowOff>0</xdr:rowOff>
        </xdr:to>
        <xdr:sp macro="" textlink="">
          <xdr:nvSpPr>
            <xdr:cNvPr id="44033" name="Drop Down 1" hidden="1">
              <a:extLst>
                <a:ext uri="{63B3BB69-23CF-44E3-9099-C40C66FF867C}">
                  <a14:compatExt spid="_x0000_s44033"/>
                </a:ext>
                <a:ext uri="{FF2B5EF4-FFF2-40B4-BE49-F238E27FC236}">
                  <a16:creationId xmlns:a16="http://schemas.microsoft.com/office/drawing/2014/main" id="{00000000-0008-0000-0900-000001A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18F2CECD-C133-4A19-97F5-FAB5E383E345}"/>
            </a:ext>
          </a:extLst>
        </xdr:cNvPr>
        <xdr:cNvSpPr txBox="1"/>
      </xdr:nvSpPr>
      <xdr:spPr>
        <a:xfrm>
          <a:off x="381000" y="3019426"/>
          <a:ext cx="72390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Pour les voitures achetées à partir de 2023, beaucoup de choses </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ont</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chang</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é</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en matière de déductibilité fiscale. Le verdissement de la fiscalité automobile consiste en effet en un long régime transitoire, dans le cadre duquel des distinctions doivent être faites en fonction du type de voiture, du moment de son achat et de l'exercice d'imposition pour lequel l'évaluation de la déductibilité est effectuée. </a:t>
          </a:r>
        </a:p>
        <a:p>
          <a:pPr marL="0" marR="0" lvl="0" indent="0" defTabSz="914400" eaLnBrk="1" fontAlgn="auto" latinLnBrk="0" hangingPunct="1">
            <a:lnSpc>
              <a:spcPct val="150000"/>
            </a:lnSpc>
            <a:spcBef>
              <a:spcPts val="0"/>
            </a:spcBef>
            <a:spcAft>
              <a:spcPts val="0"/>
            </a:spcAft>
            <a:buClrTx/>
            <a:buSzTx/>
            <a:buFontTx/>
            <a:buNone/>
            <a:tabLst/>
            <a:defRPr/>
          </a:pP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Dans cet outil, nous vous présentons donc les règles fiscales relatives à la déductibilité des frais de voiture et de carburant de 2017 à 20</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31</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pour les sociétés. </a:t>
          </a: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Nous avons intégré la</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loi portant des dispositions diverses</a:t>
          </a: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du 1</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8.12.2025 (</a:t>
          </a: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Moniteur Belge</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30.12.2025).</a:t>
          </a: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3" name="Group 2">
          <a:extLst>
            <a:ext uri="{FF2B5EF4-FFF2-40B4-BE49-F238E27FC236}">
              <a16:creationId xmlns:a16="http://schemas.microsoft.com/office/drawing/2014/main" id="{A1A3C523-E911-4595-A81A-982E11DD5C3B}"/>
            </a:ext>
          </a:extLst>
        </xdr:cNvPr>
        <xdr:cNvGrpSpPr/>
      </xdr:nvGrpSpPr>
      <xdr:grpSpPr>
        <a:xfrm>
          <a:off x="350521" y="437485"/>
          <a:ext cx="6629399" cy="1422548"/>
          <a:chOff x="381001" y="324501"/>
          <a:chExt cx="7200899" cy="1422548"/>
        </a:xfrm>
      </xdr:grpSpPr>
      <xdr:pic>
        <xdr:nvPicPr>
          <xdr:cNvPr id="4" name="Picture 3">
            <a:extLst>
              <a:ext uri="{FF2B5EF4-FFF2-40B4-BE49-F238E27FC236}">
                <a16:creationId xmlns:a16="http://schemas.microsoft.com/office/drawing/2014/main" id="{F2C273F3-C89A-D824-486D-F4AA292C07DC}"/>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5" name="Picture 4">
            <a:extLst>
              <a:ext uri="{FF2B5EF4-FFF2-40B4-BE49-F238E27FC236}">
                <a16:creationId xmlns:a16="http://schemas.microsoft.com/office/drawing/2014/main" id="{FFCA71D0-6898-0B1E-327C-BC9D7B766A7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4A937778-D876-4698-8CA4-CBDD985F1475}"/>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0</xdr:colOff>
          <xdr:row>6</xdr:row>
          <xdr:rowOff>0</xdr:rowOff>
        </xdr:from>
        <xdr:to>
          <xdr:col>17</xdr:col>
          <xdr:colOff>0</xdr:colOff>
          <xdr:row>7</xdr:row>
          <xdr:rowOff>0</xdr:rowOff>
        </xdr:to>
        <xdr:sp macro="" textlink="">
          <xdr:nvSpPr>
            <xdr:cNvPr id="46081" name="Drop Down 1" hidden="1">
              <a:extLst>
                <a:ext uri="{63B3BB69-23CF-44E3-9099-C40C66FF867C}">
                  <a14:compatExt spid="_x0000_s46081"/>
                </a:ext>
                <a:ext uri="{FF2B5EF4-FFF2-40B4-BE49-F238E27FC236}">
                  <a16:creationId xmlns:a16="http://schemas.microsoft.com/office/drawing/2014/main" id="{00000000-0008-0000-0C00-000001B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71" TargetMode="External"/><Relationship Id="rId1" Type="http://schemas.openxmlformats.org/officeDocument/2006/relationships/hyperlink" Target="https://download.lefebvre-sarrut.be/dms?id_=f60879c3-c683-40f0-aaec-f414c1d70cc5"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2.bin"/><Relationship Id="rId1" Type="http://schemas.openxmlformats.org/officeDocument/2006/relationships/hyperlink" Target="mailto:info@tax-iq.be?subject=Question/remarque%20concernant%20outil%20394618" TargetMode="External"/><Relationship Id="rId5" Type="http://schemas.openxmlformats.org/officeDocument/2006/relationships/comments" Target="../comments4.xml"/><Relationship Id="rId4" Type="http://schemas.openxmlformats.org/officeDocument/2006/relationships/vmlDrawing" Target="../drawings/vmlDrawing7.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3.bin"/><Relationship Id="rId4" Type="http://schemas.openxmlformats.org/officeDocument/2006/relationships/ctrlProp" Target="../ctrlProps/ctrlProp4.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ile:///C:\Downloads\01.2023\07%20Forfait%20of%20bewezen%20beroepskosten%20-%20klaar%20voor%20upload\BASIC\VAA%20auto_%20beroepskosten%20of%20bewezen%20beroepskosten.xlsx" TargetMode="External"/><Relationship Id="rId1" Type="http://schemas.openxmlformats.org/officeDocument/2006/relationships/hyperlink" Target="file:///C:\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info@tax-iq.be?subject=Question/remarque%20concernant%20outil%20422523" TargetMode="External"/><Relationship Id="rId1" Type="http://schemas.openxmlformats.org/officeDocument/2006/relationships/hyperlink" Target="https://download.lefebvre-sarrut.be/dms?id_=7abb122c-70ac-4d76-8f90-e34cd21bc625"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trlProp" Target="../ctrlProps/ctrlProp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9.bin"/><Relationship Id="rId1" Type="http://schemas.openxmlformats.org/officeDocument/2006/relationships/hyperlink" Target="mailto:info@tax-iq.be?subject=Vraag/opmerking%20over%20Tool%20394622" TargetMode="External"/><Relationship Id="rId5" Type="http://schemas.openxmlformats.org/officeDocument/2006/relationships/comments" Target="../comments3.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E7763-FA08-46E2-B65C-FEAB64BA4373}">
  <sheetPr codeName="Sheet1">
    <tabColor theme="4" tint="0.79998168889431442"/>
    <pageSetUpPr autoPageBreaks="0" fitToPage="1"/>
  </sheetPr>
  <dimension ref="A1:JK220"/>
  <sheetViews>
    <sheetView showGridLines="0" showRowColHeaders="0" workbookViewId="0"/>
  </sheetViews>
  <sheetFormatPr defaultColWidth="5.75" defaultRowHeight="20.100000000000001" customHeight="1"/>
  <cols>
    <col min="1" max="1" width="5.75" style="31" customWidth="1"/>
    <col min="2" max="2" width="22.875" style="31" customWidth="1"/>
    <col min="3" max="3" width="18.625" style="31" customWidth="1"/>
    <col min="4" max="4" width="22.875" style="31" customWidth="1"/>
    <col min="5" max="5" width="18.625" style="31" customWidth="1"/>
    <col min="6" max="6" width="25.75" style="31" customWidth="1"/>
    <col min="7" max="9" width="5.75" style="31" customWidth="1"/>
    <col min="10" max="10" width="8.375" style="31" customWidth="1"/>
    <col min="11" max="16384" width="5.75" style="31"/>
  </cols>
  <sheetData>
    <row r="1" spans="1:271" ht="30" customHeight="1">
      <c r="A1" s="74"/>
      <c r="B1" s="75"/>
      <c r="C1" s="75"/>
      <c r="D1" s="75"/>
      <c r="E1" s="75"/>
      <c r="F1" s="75"/>
      <c r="G1" s="74"/>
      <c r="H1" s="74"/>
      <c r="I1" s="74"/>
      <c r="J1" s="74"/>
      <c r="K1" s="74"/>
      <c r="L1" s="74"/>
      <c r="M1" s="74"/>
      <c r="N1" s="74"/>
      <c r="O1" s="74"/>
      <c r="P1" s="74"/>
      <c r="Q1" s="74"/>
      <c r="R1" s="74"/>
      <c r="S1" s="74"/>
      <c r="T1" s="74"/>
      <c r="U1" s="74"/>
      <c r="V1" s="74"/>
      <c r="W1" s="74"/>
      <c r="X1" s="74"/>
      <c r="Y1" s="74"/>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c r="EB1" s="76"/>
      <c r="EC1" s="76"/>
      <c r="ED1" s="76"/>
      <c r="EE1" s="76"/>
      <c r="EF1" s="76"/>
      <c r="EG1" s="76"/>
      <c r="EH1" s="76"/>
      <c r="EI1" s="76"/>
      <c r="EJ1" s="76"/>
      <c r="EK1" s="76"/>
      <c r="EL1" s="76"/>
      <c r="EM1" s="76"/>
      <c r="EN1" s="76"/>
      <c r="EO1" s="76"/>
      <c r="EP1" s="76"/>
      <c r="EQ1" s="76"/>
      <c r="ER1" s="76"/>
      <c r="ES1" s="76"/>
      <c r="ET1" s="76"/>
      <c r="EU1" s="76"/>
      <c r="EV1" s="76"/>
      <c r="EW1" s="76"/>
      <c r="EX1" s="76"/>
      <c r="EY1" s="76"/>
      <c r="EZ1" s="76"/>
      <c r="FA1" s="76"/>
      <c r="FB1" s="76"/>
      <c r="FC1" s="76"/>
      <c r="FD1" s="76"/>
      <c r="FE1" s="76"/>
      <c r="FF1" s="76"/>
      <c r="FG1" s="76"/>
      <c r="FH1" s="76"/>
      <c r="FI1" s="76"/>
      <c r="FJ1" s="76"/>
      <c r="FK1" s="76"/>
      <c r="FL1" s="76"/>
      <c r="FM1" s="76"/>
      <c r="FN1" s="76"/>
      <c r="FO1" s="76"/>
      <c r="FP1" s="76"/>
      <c r="FQ1" s="76"/>
      <c r="FR1" s="76"/>
      <c r="FS1" s="76"/>
      <c r="FT1" s="76"/>
      <c r="FU1" s="76"/>
      <c r="FV1" s="76"/>
      <c r="FW1" s="76"/>
      <c r="FX1" s="76"/>
      <c r="FY1" s="76"/>
      <c r="FZ1" s="76"/>
      <c r="GA1" s="76"/>
      <c r="GB1" s="76"/>
      <c r="GC1" s="76"/>
      <c r="GD1" s="76"/>
      <c r="GE1" s="76"/>
      <c r="GF1" s="76"/>
      <c r="GG1" s="76"/>
      <c r="GH1" s="76"/>
      <c r="GI1" s="76"/>
      <c r="GJ1" s="76"/>
      <c r="GK1" s="76"/>
      <c r="GL1" s="76"/>
      <c r="GM1" s="76"/>
      <c r="GN1" s="76"/>
      <c r="GO1" s="76"/>
      <c r="GP1" s="76"/>
      <c r="GQ1" s="76"/>
      <c r="GR1" s="76"/>
      <c r="GS1" s="76"/>
      <c r="GT1" s="76"/>
      <c r="GU1" s="76"/>
      <c r="GV1" s="76"/>
      <c r="GW1" s="76"/>
      <c r="GX1" s="76"/>
      <c r="GY1" s="76"/>
      <c r="GZ1" s="76"/>
      <c r="HA1" s="76"/>
      <c r="HB1" s="76"/>
      <c r="HC1" s="76"/>
      <c r="HD1" s="76"/>
      <c r="HE1" s="76"/>
      <c r="HF1" s="76"/>
      <c r="HG1" s="76"/>
      <c r="HH1" s="76"/>
      <c r="HI1" s="76"/>
      <c r="HJ1" s="76"/>
      <c r="HK1" s="76"/>
      <c r="HL1" s="76"/>
      <c r="HM1" s="76"/>
      <c r="HN1" s="76"/>
      <c r="HO1" s="76"/>
      <c r="HP1" s="76"/>
      <c r="HQ1" s="76"/>
      <c r="HR1" s="76"/>
      <c r="HS1" s="76"/>
      <c r="HT1" s="76"/>
      <c r="HU1" s="76"/>
      <c r="HV1" s="76"/>
      <c r="HW1" s="76"/>
      <c r="HX1" s="76"/>
      <c r="HY1" s="76"/>
      <c r="HZ1" s="76"/>
      <c r="IA1" s="76"/>
      <c r="IB1" s="76"/>
      <c r="IC1" s="76"/>
      <c r="ID1" s="76"/>
      <c r="IE1" s="76"/>
      <c r="IF1" s="76"/>
      <c r="IG1" s="76"/>
      <c r="IH1" s="76"/>
      <c r="II1" s="76"/>
      <c r="IJ1" s="76"/>
      <c r="IK1" s="76"/>
      <c r="IL1" s="76"/>
      <c r="IM1" s="76"/>
      <c r="IN1" s="76"/>
      <c r="IO1" s="76"/>
      <c r="IP1" s="76"/>
      <c r="IQ1" s="76"/>
      <c r="IR1" s="76"/>
      <c r="IS1" s="76"/>
      <c r="IT1" s="76"/>
      <c r="IU1" s="76"/>
      <c r="IV1" s="76"/>
      <c r="IW1" s="76"/>
      <c r="IX1" s="76"/>
      <c r="IY1" s="76"/>
      <c r="IZ1" s="76"/>
      <c r="JA1" s="76"/>
      <c r="JB1" s="76"/>
      <c r="JC1" s="76"/>
      <c r="JD1" s="76"/>
      <c r="JE1" s="76"/>
      <c r="JF1" s="76"/>
      <c r="JG1" s="76"/>
      <c r="JH1" s="76"/>
      <c r="JI1" s="76"/>
      <c r="JJ1" s="76"/>
      <c r="JK1" s="76"/>
    </row>
    <row r="2" spans="1:271" ht="48.75" customHeight="1">
      <c r="A2" s="74"/>
      <c r="B2" s="76"/>
      <c r="C2" s="76"/>
      <c r="D2" s="347">
        <v>46071</v>
      </c>
      <c r="E2" s="347"/>
      <c r="F2" s="347"/>
      <c r="G2" s="74"/>
      <c r="H2" s="74"/>
      <c r="I2" s="74"/>
      <c r="J2" s="74"/>
      <c r="K2" s="74"/>
      <c r="L2" s="74"/>
      <c r="M2" s="74"/>
      <c r="N2" s="74"/>
      <c r="O2" s="74"/>
      <c r="P2" s="74"/>
      <c r="Q2" s="74"/>
      <c r="R2" s="74"/>
      <c r="S2" s="74"/>
      <c r="T2" s="74"/>
      <c r="U2" s="74"/>
      <c r="V2" s="74"/>
      <c r="W2" s="74"/>
      <c r="X2" s="74"/>
      <c r="Y2" s="74"/>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row>
    <row r="3" spans="1:271" ht="20.100000000000001" customHeight="1">
      <c r="A3" s="74"/>
      <c r="B3" s="76"/>
      <c r="C3" s="76"/>
      <c r="D3" s="76"/>
      <c r="E3" s="76"/>
      <c r="F3" s="76"/>
      <c r="G3" s="74"/>
      <c r="H3" s="74"/>
      <c r="I3" s="74"/>
      <c r="J3" s="74"/>
      <c r="K3" s="74"/>
      <c r="L3" s="74"/>
      <c r="M3" s="74"/>
      <c r="N3" s="74"/>
      <c r="O3" s="74"/>
      <c r="P3" s="74"/>
      <c r="Q3" s="74"/>
      <c r="R3" s="74"/>
      <c r="S3" s="74"/>
      <c r="T3" s="74"/>
      <c r="U3" s="74"/>
      <c r="V3" s="74"/>
      <c r="W3" s="74"/>
      <c r="X3" s="74"/>
      <c r="Y3" s="74"/>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c r="EP3" s="76"/>
      <c r="EQ3" s="76"/>
      <c r="ER3" s="76"/>
      <c r="ES3" s="76"/>
      <c r="ET3" s="76"/>
      <c r="EU3" s="76"/>
      <c r="EV3" s="76"/>
      <c r="EW3" s="76"/>
      <c r="EX3" s="76"/>
      <c r="EY3" s="76"/>
      <c r="EZ3" s="76"/>
      <c r="FA3" s="76"/>
      <c r="FB3" s="76"/>
      <c r="FC3" s="76"/>
      <c r="FD3" s="76"/>
      <c r="FE3" s="76"/>
      <c r="FF3" s="76"/>
      <c r="FG3" s="76"/>
      <c r="FH3" s="76"/>
      <c r="FI3" s="76"/>
      <c r="FJ3" s="76"/>
      <c r="FK3" s="76"/>
      <c r="FL3" s="76"/>
      <c r="FM3" s="76"/>
      <c r="FN3" s="76"/>
      <c r="FO3" s="76"/>
      <c r="FP3" s="76"/>
      <c r="FQ3" s="76"/>
      <c r="FR3" s="76"/>
      <c r="FS3" s="76"/>
      <c r="FT3" s="76"/>
      <c r="FU3" s="76"/>
      <c r="FV3" s="76"/>
      <c r="FW3" s="76"/>
      <c r="FX3" s="76"/>
      <c r="FY3" s="76"/>
      <c r="FZ3" s="76"/>
      <c r="GA3" s="76"/>
      <c r="GB3" s="76"/>
      <c r="GC3" s="76"/>
      <c r="GD3" s="76"/>
      <c r="GE3" s="76"/>
      <c r="GF3" s="76"/>
      <c r="GG3" s="76"/>
      <c r="GH3" s="76"/>
      <c r="GI3" s="76"/>
      <c r="GJ3" s="76"/>
      <c r="GK3" s="76"/>
      <c r="GL3" s="76"/>
      <c r="GM3" s="76"/>
      <c r="GN3" s="76"/>
      <c r="GO3" s="76"/>
      <c r="GP3" s="76"/>
      <c r="GQ3" s="76"/>
      <c r="GR3" s="76"/>
      <c r="GS3" s="76"/>
      <c r="GT3" s="76"/>
      <c r="GU3" s="76"/>
      <c r="GV3" s="76"/>
      <c r="GW3" s="76"/>
      <c r="GX3" s="76"/>
      <c r="GY3" s="76"/>
      <c r="GZ3" s="76"/>
      <c r="HA3" s="76"/>
      <c r="HB3" s="76"/>
      <c r="HC3" s="76"/>
      <c r="HD3" s="76"/>
      <c r="HE3" s="76"/>
      <c r="HF3" s="76"/>
      <c r="HG3" s="76"/>
      <c r="HH3" s="76"/>
      <c r="HI3" s="76"/>
      <c r="HJ3" s="76"/>
      <c r="HK3" s="76"/>
      <c r="HL3" s="76"/>
      <c r="HM3" s="76"/>
      <c r="HN3" s="76"/>
      <c r="HO3" s="76"/>
      <c r="HP3" s="76"/>
      <c r="HQ3" s="76"/>
      <c r="HR3" s="76"/>
      <c r="HS3" s="76"/>
      <c r="HT3" s="76"/>
      <c r="HU3" s="76"/>
      <c r="HV3" s="76"/>
      <c r="HW3" s="76"/>
      <c r="HX3" s="76"/>
      <c r="HY3" s="76"/>
      <c r="HZ3" s="76"/>
      <c r="IA3" s="76"/>
      <c r="IB3" s="76"/>
      <c r="IC3" s="76"/>
      <c r="ID3" s="76"/>
      <c r="IE3" s="76"/>
      <c r="IF3" s="76"/>
      <c r="IG3" s="76"/>
      <c r="IH3" s="76"/>
      <c r="II3" s="76"/>
      <c r="IJ3" s="76"/>
      <c r="IK3" s="76"/>
      <c r="IL3" s="76"/>
      <c r="IM3" s="76"/>
      <c r="IN3" s="76"/>
      <c r="IO3" s="76"/>
      <c r="IP3" s="76"/>
      <c r="IQ3" s="76"/>
      <c r="IR3" s="76"/>
      <c r="IS3" s="76"/>
      <c r="IT3" s="76"/>
      <c r="IU3" s="76"/>
      <c r="IV3" s="76"/>
      <c r="IW3" s="76"/>
      <c r="IX3" s="76"/>
      <c r="IY3" s="76"/>
      <c r="IZ3" s="76"/>
      <c r="JA3" s="76"/>
      <c r="JB3" s="76"/>
      <c r="JC3" s="76"/>
      <c r="JD3" s="76"/>
      <c r="JE3" s="76"/>
      <c r="JF3" s="76"/>
      <c r="JG3" s="76"/>
      <c r="JH3" s="76"/>
      <c r="JI3" s="76"/>
      <c r="JJ3" s="76"/>
      <c r="JK3" s="76"/>
    </row>
    <row r="4" spans="1:271" ht="30" customHeight="1">
      <c r="A4" s="74"/>
      <c r="B4" s="342" t="s">
        <v>269</v>
      </c>
      <c r="C4" s="342"/>
      <c r="D4" s="342"/>
      <c r="E4" s="342"/>
      <c r="F4" s="342"/>
      <c r="G4" s="74"/>
      <c r="H4" s="74"/>
      <c r="I4" s="74"/>
      <c r="J4" s="74"/>
      <c r="K4" s="74"/>
      <c r="L4" s="74"/>
      <c r="M4" s="74"/>
      <c r="N4" s="74"/>
      <c r="O4" s="74"/>
      <c r="P4" s="74"/>
      <c r="Q4" s="74"/>
      <c r="R4" s="74"/>
      <c r="S4" s="74"/>
      <c r="T4" s="74"/>
      <c r="U4" s="74"/>
      <c r="V4" s="74"/>
      <c r="W4" s="74"/>
      <c r="X4" s="74"/>
      <c r="Y4" s="74"/>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row>
    <row r="5" spans="1:271" ht="20.100000000000001" customHeight="1">
      <c r="A5" s="74"/>
      <c r="B5" s="76"/>
      <c r="C5" s="77"/>
      <c r="D5" s="76"/>
      <c r="E5" s="76"/>
      <c r="F5" s="76"/>
      <c r="G5" s="74"/>
      <c r="H5" s="74"/>
      <c r="I5" s="74"/>
      <c r="J5" s="74"/>
      <c r="K5" s="74"/>
      <c r="L5" s="74"/>
      <c r="M5" s="74"/>
      <c r="N5" s="74"/>
      <c r="O5" s="74"/>
      <c r="P5" s="74"/>
      <c r="Q5" s="74"/>
      <c r="R5" s="74"/>
      <c r="S5" s="74"/>
      <c r="T5" s="74"/>
      <c r="U5" s="74"/>
      <c r="V5" s="74"/>
      <c r="W5" s="74"/>
      <c r="X5" s="74"/>
      <c r="Y5" s="74"/>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c r="IK5" s="76"/>
      <c r="IL5" s="76"/>
      <c r="IM5" s="76"/>
      <c r="IN5" s="76"/>
      <c r="IO5" s="76"/>
      <c r="IP5" s="76"/>
      <c r="IQ5" s="76"/>
      <c r="IR5" s="76"/>
      <c r="IS5" s="76"/>
      <c r="IT5" s="76"/>
      <c r="IU5" s="76"/>
      <c r="IV5" s="76"/>
      <c r="IW5" s="76"/>
      <c r="IX5" s="76"/>
      <c r="IY5" s="76"/>
      <c r="IZ5" s="76"/>
      <c r="JA5" s="76"/>
      <c r="JB5" s="76"/>
      <c r="JC5" s="76"/>
      <c r="JD5" s="76"/>
      <c r="JE5" s="76"/>
      <c r="JF5" s="76"/>
      <c r="JG5" s="76"/>
      <c r="JH5" s="76"/>
      <c r="JI5" s="76"/>
      <c r="JJ5" s="76"/>
      <c r="JK5" s="76"/>
    </row>
    <row r="6" spans="1:271" ht="20.100000000000001" customHeight="1">
      <c r="A6" s="74"/>
      <c r="B6" s="78"/>
      <c r="C6" s="78"/>
      <c r="D6" s="78"/>
      <c r="E6" s="78"/>
      <c r="F6" s="78"/>
      <c r="G6" s="74"/>
      <c r="H6" s="74"/>
      <c r="I6" s="74"/>
      <c r="J6" s="74"/>
      <c r="K6" s="74"/>
      <c r="L6" s="74"/>
      <c r="M6" s="74"/>
      <c r="N6" s="74"/>
      <c r="O6" s="74"/>
      <c r="P6" s="74"/>
      <c r="Q6" s="74"/>
      <c r="R6" s="74"/>
      <c r="S6" s="74"/>
      <c r="T6" s="74"/>
      <c r="U6" s="74"/>
      <c r="V6" s="74"/>
      <c r="W6" s="74"/>
      <c r="X6" s="74"/>
      <c r="Y6" s="74"/>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c r="IK6" s="76"/>
      <c r="IL6" s="76"/>
      <c r="IM6" s="76"/>
      <c r="IN6" s="76"/>
      <c r="IO6" s="76"/>
      <c r="IP6" s="76"/>
      <c r="IQ6" s="76"/>
      <c r="IR6" s="76"/>
      <c r="IS6" s="76"/>
      <c r="IT6" s="76"/>
      <c r="IU6" s="76"/>
      <c r="IV6" s="76"/>
      <c r="IW6" s="76"/>
      <c r="IX6" s="76"/>
      <c r="IY6" s="76"/>
      <c r="IZ6" s="76"/>
      <c r="JA6" s="76"/>
      <c r="JB6" s="76"/>
      <c r="JC6" s="76"/>
      <c r="JD6" s="76"/>
      <c r="JE6" s="76"/>
      <c r="JF6" s="76"/>
      <c r="JG6" s="76"/>
      <c r="JH6" s="76"/>
      <c r="JI6" s="76"/>
      <c r="JJ6" s="76"/>
      <c r="JK6" s="76"/>
    </row>
    <row r="7" spans="1:271" ht="20.100000000000001" customHeight="1">
      <c r="A7" s="74"/>
      <c r="B7" s="78"/>
      <c r="C7" s="78"/>
      <c r="D7" s="78"/>
      <c r="E7" s="78"/>
      <c r="F7" s="78"/>
      <c r="G7" s="74"/>
      <c r="H7" s="74"/>
      <c r="I7" s="74"/>
      <c r="J7" s="74"/>
      <c r="K7" s="74"/>
      <c r="L7" s="74"/>
      <c r="M7" s="74"/>
      <c r="N7" s="74"/>
      <c r="O7" s="74"/>
      <c r="P7" s="74"/>
      <c r="Q7" s="74"/>
      <c r="R7" s="74"/>
      <c r="S7" s="74"/>
      <c r="T7" s="74"/>
      <c r="U7" s="74"/>
      <c r="V7" s="74"/>
      <c r="W7" s="74"/>
      <c r="X7" s="74"/>
      <c r="Y7" s="74"/>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c r="IK7" s="76"/>
      <c r="IL7" s="76"/>
      <c r="IM7" s="76"/>
      <c r="IN7" s="76"/>
      <c r="IO7" s="76"/>
      <c r="IP7" s="76"/>
      <c r="IQ7" s="76"/>
      <c r="IR7" s="76"/>
      <c r="IS7" s="76"/>
      <c r="IT7" s="76"/>
      <c r="IU7" s="76"/>
      <c r="IV7" s="76"/>
      <c r="IW7" s="76"/>
      <c r="IX7" s="76"/>
      <c r="IY7" s="76"/>
      <c r="IZ7" s="76"/>
      <c r="JA7" s="76"/>
      <c r="JB7" s="76"/>
      <c r="JC7" s="76"/>
      <c r="JD7" s="76"/>
      <c r="JE7" s="76"/>
      <c r="JF7" s="76"/>
      <c r="JG7" s="76"/>
      <c r="JH7" s="76"/>
      <c r="JI7" s="76"/>
      <c r="JJ7" s="76"/>
      <c r="JK7" s="76"/>
    </row>
    <row r="8" spans="1:271" ht="20.100000000000001" customHeight="1">
      <c r="A8" s="74"/>
      <c r="B8" s="78"/>
      <c r="C8" s="78"/>
      <c r="D8" s="78"/>
      <c r="E8" s="78"/>
      <c r="F8" s="78"/>
      <c r="G8" s="74"/>
      <c r="H8" s="74"/>
      <c r="I8" s="74"/>
      <c r="J8" s="74"/>
      <c r="K8" s="74"/>
      <c r="L8" s="74"/>
      <c r="M8" s="74"/>
      <c r="N8" s="74"/>
      <c r="O8" s="74"/>
      <c r="P8" s="74"/>
      <c r="Q8" s="74"/>
      <c r="R8" s="74"/>
      <c r="S8" s="74"/>
      <c r="T8" s="74"/>
      <c r="U8" s="74"/>
      <c r="V8" s="74"/>
      <c r="W8" s="74"/>
      <c r="X8" s="74"/>
      <c r="Y8" s="74"/>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6"/>
      <c r="GP8" s="76"/>
      <c r="GQ8" s="76"/>
      <c r="GR8" s="76"/>
      <c r="GS8" s="76"/>
      <c r="GT8" s="76"/>
      <c r="GU8" s="76"/>
      <c r="GV8" s="76"/>
      <c r="GW8" s="76"/>
      <c r="GX8" s="76"/>
      <c r="GY8" s="76"/>
      <c r="GZ8" s="76"/>
      <c r="HA8" s="76"/>
      <c r="HB8" s="76"/>
      <c r="HC8" s="76"/>
      <c r="HD8" s="76"/>
      <c r="HE8" s="76"/>
      <c r="HF8" s="76"/>
      <c r="HG8" s="76"/>
      <c r="HH8" s="76"/>
      <c r="HI8" s="76"/>
      <c r="HJ8" s="76"/>
      <c r="HK8" s="76"/>
      <c r="HL8" s="76"/>
      <c r="HM8" s="76"/>
      <c r="HN8" s="76"/>
      <c r="HO8" s="76"/>
      <c r="HP8" s="76"/>
      <c r="HQ8" s="76"/>
      <c r="HR8" s="76"/>
      <c r="HS8" s="76"/>
      <c r="HT8" s="76"/>
      <c r="HU8" s="76"/>
      <c r="HV8" s="76"/>
      <c r="HW8" s="76"/>
      <c r="HX8" s="76"/>
      <c r="HY8" s="76"/>
      <c r="HZ8" s="76"/>
      <c r="IA8" s="76"/>
      <c r="IB8" s="76"/>
      <c r="IC8" s="76"/>
      <c r="ID8" s="76"/>
      <c r="IE8" s="76"/>
      <c r="IF8" s="76"/>
      <c r="IG8" s="76"/>
      <c r="IH8" s="76"/>
      <c r="II8" s="76"/>
      <c r="IJ8" s="76"/>
      <c r="IK8" s="76"/>
      <c r="IL8" s="76"/>
      <c r="IM8" s="76"/>
      <c r="IN8" s="76"/>
      <c r="IO8" s="76"/>
      <c r="IP8" s="76"/>
      <c r="IQ8" s="76"/>
      <c r="IR8" s="76"/>
      <c r="IS8" s="76"/>
      <c r="IT8" s="76"/>
      <c r="IU8" s="76"/>
      <c r="IV8" s="76"/>
      <c r="IW8" s="76"/>
      <c r="IX8" s="76"/>
      <c r="IY8" s="76"/>
      <c r="IZ8" s="76"/>
      <c r="JA8" s="76"/>
      <c r="JB8" s="76"/>
      <c r="JC8" s="76"/>
      <c r="JD8" s="76"/>
      <c r="JE8" s="76"/>
      <c r="JF8" s="76"/>
      <c r="JG8" s="76"/>
      <c r="JH8" s="76"/>
      <c r="JI8" s="76"/>
      <c r="JJ8" s="76"/>
      <c r="JK8" s="76"/>
    </row>
    <row r="9" spans="1:271" ht="20.100000000000001" customHeight="1">
      <c r="A9" s="74"/>
      <c r="B9" s="78"/>
      <c r="C9" s="78"/>
      <c r="D9" s="78"/>
      <c r="E9" s="78"/>
      <c r="F9" s="78"/>
      <c r="G9" s="74"/>
      <c r="H9" s="74"/>
      <c r="I9" s="74"/>
      <c r="J9" s="74"/>
      <c r="K9" s="74"/>
      <c r="L9" s="74"/>
      <c r="M9" s="74"/>
      <c r="N9" s="74"/>
      <c r="O9" s="74"/>
      <c r="P9" s="74"/>
      <c r="Q9" s="74"/>
      <c r="R9" s="74"/>
      <c r="S9" s="74"/>
      <c r="T9" s="74"/>
      <c r="U9" s="74"/>
      <c r="V9" s="74"/>
      <c r="W9" s="74"/>
      <c r="X9" s="74"/>
      <c r="Y9" s="74"/>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6"/>
      <c r="GP9" s="76"/>
      <c r="GQ9" s="76"/>
      <c r="GR9" s="76"/>
      <c r="GS9" s="76"/>
      <c r="GT9" s="76"/>
      <c r="GU9" s="76"/>
      <c r="GV9" s="76"/>
      <c r="GW9" s="76"/>
      <c r="GX9" s="76"/>
      <c r="GY9" s="76"/>
      <c r="GZ9" s="76"/>
      <c r="HA9" s="76"/>
      <c r="HB9" s="76"/>
      <c r="HC9" s="76"/>
      <c r="HD9" s="76"/>
      <c r="HE9" s="76"/>
      <c r="HF9" s="76"/>
      <c r="HG9" s="76"/>
      <c r="HH9" s="76"/>
      <c r="HI9" s="76"/>
      <c r="HJ9" s="76"/>
      <c r="HK9" s="76"/>
      <c r="HL9" s="76"/>
      <c r="HM9" s="76"/>
      <c r="HN9" s="76"/>
      <c r="HO9" s="76"/>
      <c r="HP9" s="76"/>
      <c r="HQ9" s="76"/>
      <c r="HR9" s="76"/>
      <c r="HS9" s="76"/>
      <c r="HT9" s="76"/>
      <c r="HU9" s="76"/>
      <c r="HV9" s="76"/>
      <c r="HW9" s="76"/>
      <c r="HX9" s="76"/>
      <c r="HY9" s="76"/>
      <c r="HZ9" s="76"/>
      <c r="IA9" s="76"/>
      <c r="IB9" s="76"/>
      <c r="IC9" s="76"/>
      <c r="ID9" s="76"/>
      <c r="IE9" s="76"/>
      <c r="IF9" s="76"/>
      <c r="IG9" s="76"/>
      <c r="IH9" s="76"/>
      <c r="II9" s="76"/>
      <c r="IJ9" s="76"/>
      <c r="IK9" s="76"/>
      <c r="IL9" s="76"/>
      <c r="IM9" s="76"/>
      <c r="IN9" s="76"/>
      <c r="IO9" s="76"/>
      <c r="IP9" s="76"/>
      <c r="IQ9" s="76"/>
      <c r="IR9" s="76"/>
      <c r="IS9" s="76"/>
      <c r="IT9" s="76"/>
      <c r="IU9" s="76"/>
      <c r="IV9" s="76"/>
      <c r="IW9" s="76"/>
      <c r="IX9" s="76"/>
      <c r="IY9" s="76"/>
      <c r="IZ9" s="76"/>
      <c r="JA9" s="76"/>
      <c r="JB9" s="76"/>
      <c r="JC9" s="76"/>
      <c r="JD9" s="76"/>
      <c r="JE9" s="76"/>
      <c r="JF9" s="76"/>
      <c r="JG9" s="76"/>
      <c r="JH9" s="76"/>
      <c r="JI9" s="76"/>
      <c r="JJ9" s="76"/>
      <c r="JK9" s="76"/>
    </row>
    <row r="10" spans="1:271" ht="20.100000000000001" customHeight="1">
      <c r="A10" s="74"/>
      <c r="B10" s="78"/>
      <c r="C10" s="78"/>
      <c r="D10" s="78"/>
      <c r="E10" s="78"/>
      <c r="F10" s="78"/>
      <c r="G10" s="74"/>
      <c r="H10" s="74"/>
      <c r="I10" s="74"/>
      <c r="J10" s="74"/>
      <c r="K10" s="74"/>
      <c r="L10" s="74"/>
      <c r="M10" s="74"/>
      <c r="N10" s="74"/>
      <c r="O10" s="74"/>
      <c r="P10" s="74"/>
      <c r="Q10" s="74"/>
      <c r="R10" s="74"/>
      <c r="S10" s="74"/>
      <c r="T10" s="74"/>
      <c r="U10" s="74"/>
      <c r="V10" s="74"/>
      <c r="W10" s="74"/>
      <c r="X10" s="74"/>
      <c r="Y10" s="74"/>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6"/>
      <c r="GP10" s="76"/>
      <c r="GQ10" s="76"/>
      <c r="GR10" s="76"/>
      <c r="GS10" s="76"/>
      <c r="GT10" s="76"/>
      <c r="GU10" s="76"/>
      <c r="GV10" s="76"/>
      <c r="GW10" s="76"/>
      <c r="GX10" s="76"/>
      <c r="GY10" s="76"/>
      <c r="GZ10" s="76"/>
      <c r="HA10" s="76"/>
      <c r="HB10" s="76"/>
      <c r="HC10" s="76"/>
      <c r="HD10" s="76"/>
      <c r="HE10" s="76"/>
      <c r="HF10" s="76"/>
      <c r="HG10" s="76"/>
      <c r="HH10" s="76"/>
      <c r="HI10" s="76"/>
      <c r="HJ10" s="76"/>
      <c r="HK10" s="76"/>
      <c r="HL10" s="76"/>
      <c r="HM10" s="76"/>
      <c r="HN10" s="76"/>
      <c r="HO10" s="76"/>
      <c r="HP10" s="76"/>
      <c r="HQ10" s="76"/>
      <c r="HR10" s="76"/>
      <c r="HS10" s="76"/>
      <c r="HT10" s="76"/>
      <c r="HU10" s="76"/>
      <c r="HV10" s="76"/>
      <c r="HW10" s="76"/>
      <c r="HX10" s="76"/>
      <c r="HY10" s="76"/>
      <c r="HZ10" s="76"/>
      <c r="IA10" s="76"/>
      <c r="IB10" s="76"/>
      <c r="IC10" s="76"/>
      <c r="ID10" s="76"/>
      <c r="IE10" s="76"/>
      <c r="IF10" s="76"/>
      <c r="IG10" s="76"/>
      <c r="IH10" s="76"/>
      <c r="II10" s="76"/>
      <c r="IJ10" s="76"/>
      <c r="IK10" s="76"/>
      <c r="IL10" s="76"/>
      <c r="IM10" s="76"/>
      <c r="IN10" s="76"/>
      <c r="IO10" s="76"/>
      <c r="IP10" s="76"/>
      <c r="IQ10" s="76"/>
      <c r="IR10" s="76"/>
      <c r="IS10" s="76"/>
      <c r="IT10" s="76"/>
      <c r="IU10" s="76"/>
      <c r="IV10" s="76"/>
      <c r="IW10" s="76"/>
      <c r="IX10" s="76"/>
      <c r="IY10" s="76"/>
      <c r="IZ10" s="76"/>
      <c r="JA10" s="76"/>
      <c r="JB10" s="76"/>
      <c r="JC10" s="76"/>
      <c r="JD10" s="76"/>
      <c r="JE10" s="76"/>
      <c r="JF10" s="76"/>
      <c r="JG10" s="76"/>
      <c r="JH10" s="76"/>
      <c r="JI10" s="76"/>
      <c r="JJ10" s="76"/>
      <c r="JK10" s="76"/>
    </row>
    <row r="11" spans="1:271" ht="20.100000000000001" customHeight="1">
      <c r="A11" s="74"/>
      <c r="B11" s="78"/>
      <c r="C11" s="78"/>
      <c r="D11" s="78"/>
      <c r="E11" s="78"/>
      <c r="F11" s="78"/>
      <c r="G11" s="74"/>
      <c r="H11" s="74"/>
      <c r="I11" s="74"/>
      <c r="J11" s="74"/>
      <c r="K11" s="74"/>
      <c r="L11" s="74"/>
      <c r="M11" s="74"/>
      <c r="N11" s="74"/>
      <c r="O11" s="74"/>
      <c r="P11" s="74"/>
      <c r="Q11" s="74"/>
      <c r="R11" s="74"/>
      <c r="S11" s="74"/>
      <c r="T11" s="74"/>
      <c r="U11" s="74"/>
      <c r="V11" s="74"/>
      <c r="W11" s="74"/>
      <c r="X11" s="74"/>
      <c r="Y11" s="74"/>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c r="IK11" s="76"/>
      <c r="IL11" s="76"/>
      <c r="IM11" s="76"/>
      <c r="IN11" s="76"/>
      <c r="IO11" s="76"/>
      <c r="IP11" s="76"/>
      <c r="IQ11" s="76"/>
      <c r="IR11" s="76"/>
      <c r="IS11" s="76"/>
      <c r="IT11" s="76"/>
      <c r="IU11" s="76"/>
      <c r="IV11" s="76"/>
      <c r="IW11" s="76"/>
      <c r="IX11" s="76"/>
      <c r="IY11" s="76"/>
      <c r="IZ11" s="76"/>
      <c r="JA11" s="76"/>
      <c r="JB11" s="76"/>
      <c r="JC11" s="76"/>
      <c r="JD11" s="76"/>
      <c r="JE11" s="76"/>
      <c r="JF11" s="76"/>
      <c r="JG11" s="76"/>
      <c r="JH11" s="76"/>
      <c r="JI11" s="76"/>
      <c r="JJ11" s="76"/>
      <c r="JK11" s="76"/>
    </row>
    <row r="12" spans="1:271" ht="20.100000000000001" customHeight="1">
      <c r="A12" s="74"/>
      <c r="B12" s="78"/>
      <c r="C12" s="78"/>
      <c r="D12" s="78"/>
      <c r="E12" s="78"/>
      <c r="F12" s="78"/>
      <c r="G12" s="74"/>
      <c r="H12" s="74"/>
      <c r="I12" s="74"/>
      <c r="J12" s="74"/>
      <c r="K12" s="74"/>
      <c r="L12" s="74"/>
      <c r="M12" s="74"/>
      <c r="N12" s="74"/>
      <c r="O12" s="74"/>
      <c r="P12" s="74"/>
      <c r="Q12" s="74"/>
      <c r="R12" s="74"/>
      <c r="S12" s="74"/>
      <c r="T12" s="74"/>
      <c r="U12" s="74"/>
      <c r="V12" s="74"/>
      <c r="W12" s="74"/>
      <c r="X12" s="74"/>
      <c r="Y12" s="74"/>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c r="IW12" s="76"/>
      <c r="IX12" s="76"/>
      <c r="IY12" s="76"/>
      <c r="IZ12" s="76"/>
      <c r="JA12" s="76"/>
      <c r="JB12" s="76"/>
      <c r="JC12" s="76"/>
      <c r="JD12" s="76"/>
      <c r="JE12" s="76"/>
      <c r="JF12" s="76"/>
      <c r="JG12" s="76"/>
      <c r="JH12" s="76"/>
      <c r="JI12" s="76"/>
      <c r="JJ12" s="76"/>
      <c r="JK12" s="76"/>
    </row>
    <row r="13" spans="1:271" ht="20.100000000000001" customHeight="1">
      <c r="A13" s="74"/>
      <c r="B13" s="78"/>
      <c r="C13" s="78"/>
      <c r="D13" s="78"/>
      <c r="E13" s="78"/>
      <c r="F13" s="78"/>
      <c r="G13" s="74"/>
      <c r="H13" s="74"/>
      <c r="I13" s="74"/>
      <c r="J13" s="74"/>
      <c r="K13" s="74"/>
      <c r="L13" s="74"/>
      <c r="M13" s="74"/>
      <c r="N13" s="74"/>
      <c r="O13" s="74"/>
      <c r="P13" s="74"/>
      <c r="Q13" s="74"/>
      <c r="R13" s="74"/>
      <c r="S13" s="74"/>
      <c r="T13" s="74"/>
      <c r="U13" s="74"/>
      <c r="V13" s="74"/>
      <c r="W13" s="74"/>
      <c r="X13" s="74"/>
      <c r="Y13" s="74"/>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76"/>
      <c r="EF13" s="76"/>
      <c r="EG13" s="76"/>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6"/>
      <c r="FM13" s="76"/>
      <c r="FN13" s="76"/>
      <c r="FO13" s="76"/>
      <c r="FP13" s="76"/>
      <c r="FQ13" s="76"/>
      <c r="FR13" s="76"/>
      <c r="FS13" s="76"/>
      <c r="FT13" s="76"/>
      <c r="FU13" s="76"/>
      <c r="FV13" s="76"/>
      <c r="FW13" s="76"/>
      <c r="FX13" s="76"/>
      <c r="FY13" s="76"/>
      <c r="FZ13" s="76"/>
      <c r="GA13" s="76"/>
      <c r="GB13" s="76"/>
      <c r="GC13" s="76"/>
      <c r="GD13" s="76"/>
      <c r="GE13" s="76"/>
      <c r="GF13" s="76"/>
      <c r="GG13" s="76"/>
      <c r="GH13" s="76"/>
      <c r="GI13" s="76"/>
      <c r="GJ13" s="76"/>
      <c r="GK13" s="76"/>
      <c r="GL13" s="76"/>
      <c r="GM13" s="76"/>
      <c r="GN13" s="76"/>
      <c r="GO13" s="76"/>
      <c r="GP13" s="76"/>
      <c r="GQ13" s="76"/>
      <c r="GR13" s="76"/>
      <c r="GS13" s="76"/>
      <c r="GT13" s="76"/>
      <c r="GU13" s="76"/>
      <c r="GV13" s="76"/>
      <c r="GW13" s="76"/>
      <c r="GX13" s="76"/>
      <c r="GY13" s="76"/>
      <c r="GZ13" s="76"/>
      <c r="HA13" s="76"/>
      <c r="HB13" s="76"/>
      <c r="HC13" s="76"/>
      <c r="HD13" s="76"/>
      <c r="HE13" s="76"/>
      <c r="HF13" s="76"/>
      <c r="HG13" s="76"/>
      <c r="HH13" s="76"/>
      <c r="HI13" s="76"/>
      <c r="HJ13" s="76"/>
      <c r="HK13" s="76"/>
      <c r="HL13" s="76"/>
      <c r="HM13" s="76"/>
      <c r="HN13" s="76"/>
      <c r="HO13" s="76"/>
      <c r="HP13" s="76"/>
      <c r="HQ13" s="76"/>
      <c r="HR13" s="76"/>
      <c r="HS13" s="76"/>
      <c r="HT13" s="76"/>
      <c r="HU13" s="76"/>
      <c r="HV13" s="76"/>
      <c r="HW13" s="76"/>
      <c r="HX13" s="76"/>
      <c r="HY13" s="76"/>
      <c r="HZ13" s="76"/>
      <c r="IA13" s="76"/>
      <c r="IB13" s="76"/>
      <c r="IC13" s="76"/>
      <c r="ID13" s="76"/>
      <c r="IE13" s="76"/>
      <c r="IF13" s="76"/>
      <c r="IG13" s="76"/>
      <c r="IH13" s="76"/>
      <c r="II13" s="76"/>
      <c r="IJ13" s="76"/>
      <c r="IK13" s="76"/>
      <c r="IL13" s="76"/>
      <c r="IM13" s="76"/>
      <c r="IN13" s="76"/>
      <c r="IO13" s="76"/>
      <c r="IP13" s="76"/>
      <c r="IQ13" s="76"/>
      <c r="IR13" s="76"/>
      <c r="IS13" s="76"/>
      <c r="IT13" s="76"/>
      <c r="IU13" s="76"/>
      <c r="IV13" s="76"/>
      <c r="IW13" s="76"/>
      <c r="IX13" s="76"/>
      <c r="IY13" s="76"/>
      <c r="IZ13" s="76"/>
      <c r="JA13" s="76"/>
      <c r="JB13" s="76"/>
      <c r="JC13" s="76"/>
      <c r="JD13" s="76"/>
      <c r="JE13" s="76"/>
      <c r="JF13" s="76"/>
      <c r="JG13" s="76"/>
      <c r="JH13" s="76"/>
      <c r="JI13" s="76"/>
      <c r="JJ13" s="76"/>
      <c r="JK13" s="76"/>
    </row>
    <row r="14" spans="1:271" ht="20.100000000000001" customHeight="1">
      <c r="A14" s="74"/>
      <c r="B14" s="78"/>
      <c r="C14" s="78"/>
      <c r="D14" s="78"/>
      <c r="E14" s="78"/>
      <c r="F14" s="78"/>
      <c r="G14" s="74"/>
      <c r="H14" s="74"/>
      <c r="I14" s="74"/>
      <c r="J14" s="74"/>
      <c r="K14" s="74"/>
      <c r="L14" s="74"/>
      <c r="M14" s="74"/>
      <c r="N14" s="74"/>
      <c r="O14" s="74"/>
      <c r="P14" s="74"/>
      <c r="Q14" s="74"/>
      <c r="R14" s="74"/>
      <c r="S14" s="74"/>
      <c r="T14" s="74"/>
      <c r="U14" s="74"/>
      <c r="V14" s="74"/>
      <c r="W14" s="74"/>
      <c r="X14" s="74"/>
      <c r="Y14" s="74"/>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6"/>
      <c r="DU14" s="76"/>
      <c r="DV14" s="76"/>
      <c r="DW14" s="76"/>
      <c r="DX14" s="76"/>
      <c r="DY14" s="76"/>
      <c r="DZ14" s="76"/>
      <c r="EA14" s="76"/>
      <c r="EB14" s="76"/>
      <c r="EC14" s="76"/>
      <c r="ED14" s="76"/>
      <c r="EE14" s="76"/>
      <c r="EF14" s="76"/>
      <c r="EG14" s="76"/>
      <c r="EH14" s="76"/>
      <c r="EI14" s="76"/>
      <c r="EJ14" s="76"/>
      <c r="EK14" s="76"/>
      <c r="EL14" s="76"/>
      <c r="EM14" s="76"/>
      <c r="EN14" s="76"/>
      <c r="EO14" s="76"/>
      <c r="EP14" s="76"/>
      <c r="EQ14" s="76"/>
      <c r="ER14" s="76"/>
      <c r="ES14" s="76"/>
      <c r="ET14" s="76"/>
      <c r="EU14" s="76"/>
      <c r="EV14" s="76"/>
      <c r="EW14" s="76"/>
      <c r="EX14" s="76"/>
      <c r="EY14" s="76"/>
      <c r="EZ14" s="76"/>
      <c r="FA14" s="76"/>
      <c r="FB14" s="76"/>
      <c r="FC14" s="76"/>
      <c r="FD14" s="76"/>
      <c r="FE14" s="76"/>
      <c r="FF14" s="76"/>
      <c r="FG14" s="76"/>
      <c r="FH14" s="76"/>
      <c r="FI14" s="76"/>
      <c r="FJ14" s="76"/>
      <c r="FK14" s="76"/>
      <c r="FL14" s="76"/>
      <c r="FM14" s="76"/>
      <c r="FN14" s="76"/>
      <c r="FO14" s="76"/>
      <c r="FP14" s="76"/>
      <c r="FQ14" s="76"/>
      <c r="FR14" s="76"/>
      <c r="FS14" s="76"/>
      <c r="FT14" s="76"/>
      <c r="FU14" s="76"/>
      <c r="FV14" s="76"/>
      <c r="FW14" s="76"/>
      <c r="FX14" s="76"/>
      <c r="FY14" s="76"/>
      <c r="FZ14" s="76"/>
      <c r="GA14" s="76"/>
      <c r="GB14" s="76"/>
      <c r="GC14" s="76"/>
      <c r="GD14" s="76"/>
      <c r="GE14" s="76"/>
      <c r="GF14" s="76"/>
      <c r="GG14" s="76"/>
      <c r="GH14" s="76"/>
      <c r="GI14" s="76"/>
      <c r="GJ14" s="76"/>
      <c r="GK14" s="76"/>
      <c r="GL14" s="76"/>
      <c r="GM14" s="76"/>
      <c r="GN14" s="76"/>
      <c r="GO14" s="76"/>
      <c r="GP14" s="76"/>
      <c r="GQ14" s="76"/>
      <c r="GR14" s="76"/>
      <c r="GS14" s="76"/>
      <c r="GT14" s="76"/>
      <c r="GU14" s="76"/>
      <c r="GV14" s="76"/>
      <c r="GW14" s="76"/>
      <c r="GX14" s="76"/>
      <c r="GY14" s="76"/>
      <c r="GZ14" s="76"/>
      <c r="HA14" s="76"/>
      <c r="HB14" s="76"/>
      <c r="HC14" s="76"/>
      <c r="HD14" s="76"/>
      <c r="HE14" s="76"/>
      <c r="HF14" s="76"/>
      <c r="HG14" s="76"/>
      <c r="HH14" s="76"/>
      <c r="HI14" s="76"/>
      <c r="HJ14" s="76"/>
      <c r="HK14" s="76"/>
      <c r="HL14" s="76"/>
      <c r="HM14" s="76"/>
      <c r="HN14" s="76"/>
      <c r="HO14" s="76"/>
      <c r="HP14" s="76"/>
      <c r="HQ14" s="76"/>
      <c r="HR14" s="76"/>
      <c r="HS14" s="76"/>
      <c r="HT14" s="76"/>
      <c r="HU14" s="76"/>
      <c r="HV14" s="76"/>
      <c r="HW14" s="76"/>
      <c r="HX14" s="76"/>
      <c r="HY14" s="76"/>
      <c r="HZ14" s="76"/>
      <c r="IA14" s="76"/>
      <c r="IB14" s="76"/>
      <c r="IC14" s="76"/>
      <c r="ID14" s="76"/>
      <c r="IE14" s="76"/>
      <c r="IF14" s="76"/>
      <c r="IG14" s="76"/>
      <c r="IH14" s="76"/>
      <c r="II14" s="76"/>
      <c r="IJ14" s="76"/>
      <c r="IK14" s="76"/>
      <c r="IL14" s="76"/>
      <c r="IM14" s="76"/>
      <c r="IN14" s="76"/>
      <c r="IO14" s="76"/>
      <c r="IP14" s="76"/>
      <c r="IQ14" s="76"/>
      <c r="IR14" s="76"/>
      <c r="IS14" s="76"/>
      <c r="IT14" s="76"/>
      <c r="IU14" s="76"/>
      <c r="IV14" s="76"/>
      <c r="IW14" s="76"/>
      <c r="IX14" s="76"/>
      <c r="IY14" s="76"/>
      <c r="IZ14" s="76"/>
      <c r="JA14" s="76"/>
      <c r="JB14" s="76"/>
      <c r="JC14" s="76"/>
      <c r="JD14" s="76"/>
      <c r="JE14" s="76"/>
      <c r="JF14" s="76"/>
      <c r="JG14" s="76"/>
      <c r="JH14" s="76"/>
      <c r="JI14" s="76"/>
      <c r="JJ14" s="76"/>
      <c r="JK14" s="76"/>
    </row>
    <row r="15" spans="1:271" ht="20.100000000000001" customHeight="1">
      <c r="A15" s="74"/>
      <c r="B15" s="78"/>
      <c r="C15" s="78"/>
      <c r="D15" s="78"/>
      <c r="E15" s="78"/>
      <c r="F15" s="78"/>
      <c r="G15" s="74"/>
      <c r="H15" s="74"/>
      <c r="I15" s="74"/>
      <c r="J15" s="74"/>
      <c r="K15" s="74"/>
      <c r="L15" s="74"/>
      <c r="M15" s="74"/>
      <c r="N15" s="74"/>
      <c r="O15" s="74"/>
      <c r="P15" s="74"/>
      <c r="Q15" s="74"/>
      <c r="R15" s="74"/>
      <c r="S15" s="74"/>
      <c r="T15" s="74"/>
      <c r="U15" s="74"/>
      <c r="V15" s="74"/>
      <c r="W15" s="74"/>
      <c r="X15" s="74"/>
      <c r="Y15" s="74"/>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6"/>
      <c r="DU15" s="76"/>
      <c r="DV15" s="76"/>
      <c r="DW15" s="76"/>
      <c r="DX15" s="76"/>
      <c r="DY15" s="76"/>
      <c r="DZ15" s="76"/>
      <c r="EA15" s="76"/>
      <c r="EB15" s="76"/>
      <c r="EC15" s="76"/>
      <c r="ED15" s="76"/>
      <c r="EE15" s="76"/>
      <c r="EF15" s="76"/>
      <c r="EG15" s="76"/>
      <c r="EH15" s="76"/>
      <c r="EI15" s="76"/>
      <c r="EJ15" s="76"/>
      <c r="EK15" s="76"/>
      <c r="EL15" s="76"/>
      <c r="EM15" s="76"/>
      <c r="EN15" s="76"/>
      <c r="EO15" s="76"/>
      <c r="EP15" s="76"/>
      <c r="EQ15" s="76"/>
      <c r="ER15" s="76"/>
      <c r="ES15" s="76"/>
      <c r="ET15" s="76"/>
      <c r="EU15" s="76"/>
      <c r="EV15" s="76"/>
      <c r="EW15" s="76"/>
      <c r="EX15" s="76"/>
      <c r="EY15" s="76"/>
      <c r="EZ15" s="76"/>
      <c r="FA15" s="76"/>
      <c r="FB15" s="76"/>
      <c r="FC15" s="76"/>
      <c r="FD15" s="76"/>
      <c r="FE15" s="76"/>
      <c r="FF15" s="76"/>
      <c r="FG15" s="76"/>
      <c r="FH15" s="76"/>
      <c r="FI15" s="76"/>
      <c r="FJ15" s="76"/>
      <c r="FK15" s="76"/>
      <c r="FL15" s="76"/>
      <c r="FM15" s="76"/>
      <c r="FN15" s="76"/>
      <c r="FO15" s="76"/>
      <c r="FP15" s="76"/>
      <c r="FQ15" s="76"/>
      <c r="FR15" s="76"/>
      <c r="FS15" s="76"/>
      <c r="FT15" s="76"/>
      <c r="FU15" s="76"/>
      <c r="FV15" s="76"/>
      <c r="FW15" s="76"/>
      <c r="FX15" s="76"/>
      <c r="FY15" s="76"/>
      <c r="FZ15" s="76"/>
      <c r="GA15" s="76"/>
      <c r="GB15" s="76"/>
      <c r="GC15" s="76"/>
      <c r="GD15" s="76"/>
      <c r="GE15" s="76"/>
      <c r="GF15" s="76"/>
      <c r="GG15" s="76"/>
      <c r="GH15" s="76"/>
      <c r="GI15" s="76"/>
      <c r="GJ15" s="76"/>
      <c r="GK15" s="76"/>
      <c r="GL15" s="76"/>
      <c r="GM15" s="76"/>
      <c r="GN15" s="76"/>
      <c r="GO15" s="76"/>
      <c r="GP15" s="76"/>
      <c r="GQ15" s="76"/>
      <c r="GR15" s="76"/>
      <c r="GS15" s="76"/>
      <c r="GT15" s="76"/>
      <c r="GU15" s="76"/>
      <c r="GV15" s="76"/>
      <c r="GW15" s="76"/>
      <c r="GX15" s="76"/>
      <c r="GY15" s="76"/>
      <c r="GZ15" s="76"/>
      <c r="HA15" s="76"/>
      <c r="HB15" s="76"/>
      <c r="HC15" s="76"/>
      <c r="HD15" s="76"/>
      <c r="HE15" s="76"/>
      <c r="HF15" s="76"/>
      <c r="HG15" s="76"/>
      <c r="HH15" s="76"/>
      <c r="HI15" s="76"/>
      <c r="HJ15" s="76"/>
      <c r="HK15" s="76"/>
      <c r="HL15" s="76"/>
      <c r="HM15" s="76"/>
      <c r="HN15" s="76"/>
      <c r="HO15" s="76"/>
      <c r="HP15" s="76"/>
      <c r="HQ15" s="76"/>
      <c r="HR15" s="76"/>
      <c r="HS15" s="76"/>
      <c r="HT15" s="76"/>
      <c r="HU15" s="76"/>
      <c r="HV15" s="76"/>
      <c r="HW15" s="76"/>
      <c r="HX15" s="76"/>
      <c r="HY15" s="76"/>
      <c r="HZ15" s="76"/>
      <c r="IA15" s="76"/>
      <c r="IB15" s="76"/>
      <c r="IC15" s="76"/>
      <c r="ID15" s="76"/>
      <c r="IE15" s="76"/>
      <c r="IF15" s="76"/>
      <c r="IG15" s="76"/>
      <c r="IH15" s="76"/>
      <c r="II15" s="76"/>
      <c r="IJ15" s="76"/>
      <c r="IK15" s="76"/>
      <c r="IL15" s="76"/>
      <c r="IM15" s="76"/>
      <c r="IN15" s="76"/>
      <c r="IO15" s="76"/>
      <c r="IP15" s="76"/>
      <c r="IQ15" s="76"/>
      <c r="IR15" s="76"/>
      <c r="IS15" s="76"/>
      <c r="IT15" s="76"/>
      <c r="IU15" s="76"/>
      <c r="IV15" s="76"/>
      <c r="IW15" s="76"/>
      <c r="IX15" s="76"/>
      <c r="IY15" s="76"/>
      <c r="IZ15" s="76"/>
      <c r="JA15" s="76"/>
      <c r="JB15" s="76"/>
      <c r="JC15" s="76"/>
      <c r="JD15" s="76"/>
      <c r="JE15" s="76"/>
      <c r="JF15" s="76"/>
      <c r="JG15" s="76"/>
      <c r="JH15" s="76"/>
      <c r="JI15" s="76"/>
      <c r="JJ15" s="76"/>
      <c r="JK15" s="76"/>
    </row>
    <row r="16" spans="1:271" ht="34.5" customHeight="1">
      <c r="A16" s="74"/>
      <c r="B16" s="78"/>
      <c r="C16" s="78"/>
      <c r="D16" s="78"/>
      <c r="E16" s="78"/>
      <c r="F16" s="78"/>
      <c r="G16" s="74"/>
      <c r="H16" s="74"/>
      <c r="I16" s="74"/>
      <c r="J16" s="74"/>
      <c r="K16" s="74"/>
      <c r="L16" s="74"/>
      <c r="M16" s="74"/>
      <c r="N16" s="74"/>
      <c r="O16" s="74"/>
      <c r="P16" s="74"/>
      <c r="Q16" s="74"/>
      <c r="R16" s="74"/>
      <c r="S16" s="74"/>
      <c r="T16" s="74"/>
      <c r="U16" s="74"/>
      <c r="V16" s="74"/>
      <c r="W16" s="74"/>
      <c r="X16" s="74"/>
      <c r="Y16" s="74"/>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6"/>
      <c r="FM16" s="76"/>
      <c r="FN16" s="76"/>
      <c r="FO16" s="76"/>
      <c r="FP16" s="76"/>
      <c r="FQ16" s="76"/>
      <c r="FR16" s="76"/>
      <c r="FS16" s="76"/>
      <c r="FT16" s="76"/>
      <c r="FU16" s="76"/>
      <c r="FV16" s="76"/>
      <c r="FW16" s="76"/>
      <c r="FX16" s="76"/>
      <c r="FY16" s="76"/>
      <c r="FZ16" s="76"/>
      <c r="GA16" s="76"/>
      <c r="GB16" s="76"/>
      <c r="GC16" s="76"/>
      <c r="GD16" s="76"/>
      <c r="GE16" s="76"/>
      <c r="GF16" s="76"/>
      <c r="GG16" s="76"/>
      <c r="GH16" s="76"/>
      <c r="GI16" s="76"/>
      <c r="GJ16" s="76"/>
      <c r="GK16" s="76"/>
      <c r="GL16" s="76"/>
      <c r="GM16" s="76"/>
      <c r="GN16" s="76"/>
      <c r="GO16" s="76"/>
      <c r="GP16" s="76"/>
      <c r="GQ16" s="76"/>
      <c r="GR16" s="76"/>
      <c r="GS16" s="76"/>
      <c r="GT16" s="76"/>
      <c r="GU16" s="76"/>
      <c r="GV16" s="76"/>
      <c r="GW16" s="76"/>
      <c r="GX16" s="76"/>
      <c r="GY16" s="76"/>
      <c r="GZ16" s="76"/>
      <c r="HA16" s="76"/>
      <c r="HB16" s="76"/>
      <c r="HC16" s="76"/>
      <c r="HD16" s="76"/>
      <c r="HE16" s="76"/>
      <c r="HF16" s="76"/>
      <c r="HG16" s="76"/>
      <c r="HH16" s="76"/>
      <c r="HI16" s="76"/>
      <c r="HJ16" s="76"/>
      <c r="HK16" s="76"/>
      <c r="HL16" s="76"/>
      <c r="HM16" s="76"/>
      <c r="HN16" s="76"/>
      <c r="HO16" s="76"/>
      <c r="HP16" s="76"/>
      <c r="HQ16" s="76"/>
      <c r="HR16" s="76"/>
      <c r="HS16" s="76"/>
      <c r="HT16" s="76"/>
      <c r="HU16" s="76"/>
      <c r="HV16" s="76"/>
      <c r="HW16" s="76"/>
      <c r="HX16" s="76"/>
      <c r="HY16" s="76"/>
      <c r="HZ16" s="76"/>
      <c r="IA16" s="76"/>
      <c r="IB16" s="76"/>
      <c r="IC16" s="76"/>
      <c r="ID16" s="76"/>
      <c r="IE16" s="76"/>
      <c r="IF16" s="76"/>
      <c r="IG16" s="76"/>
      <c r="IH16" s="76"/>
      <c r="II16" s="76"/>
      <c r="IJ16" s="76"/>
      <c r="IK16" s="76"/>
      <c r="IL16" s="76"/>
      <c r="IM16" s="76"/>
      <c r="IN16" s="76"/>
      <c r="IO16" s="76"/>
      <c r="IP16" s="76"/>
      <c r="IQ16" s="76"/>
      <c r="IR16" s="76"/>
      <c r="IS16" s="76"/>
      <c r="IT16" s="76"/>
      <c r="IU16" s="76"/>
      <c r="IV16" s="76"/>
      <c r="IW16" s="76"/>
      <c r="IX16" s="76"/>
      <c r="IY16" s="76"/>
      <c r="IZ16" s="76"/>
      <c r="JA16" s="76"/>
      <c r="JB16" s="76"/>
      <c r="JC16" s="76"/>
      <c r="JD16" s="76"/>
      <c r="JE16" s="76"/>
      <c r="JF16" s="76"/>
      <c r="JG16" s="76"/>
      <c r="JH16" s="76"/>
      <c r="JI16" s="76"/>
      <c r="JJ16" s="76"/>
      <c r="JK16" s="76"/>
    </row>
    <row r="17" spans="1:271" ht="20.100000000000001" customHeight="1">
      <c r="A17" s="74"/>
      <c r="B17" s="79"/>
      <c r="C17" s="76"/>
      <c r="D17" s="76"/>
      <c r="E17" s="76"/>
      <c r="F17" s="76"/>
      <c r="G17" s="74"/>
      <c r="H17" s="74"/>
      <c r="I17" s="74"/>
      <c r="J17" s="74"/>
      <c r="K17" s="74"/>
      <c r="L17" s="74"/>
      <c r="M17" s="74"/>
      <c r="N17" s="74"/>
      <c r="O17" s="74"/>
      <c r="P17" s="74"/>
      <c r="Q17" s="74"/>
      <c r="R17" s="74"/>
      <c r="S17" s="74"/>
      <c r="T17" s="74"/>
      <c r="U17" s="74"/>
      <c r="V17" s="74"/>
      <c r="W17" s="74"/>
      <c r="X17" s="74"/>
      <c r="Y17" s="74"/>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6"/>
      <c r="GP17" s="76"/>
      <c r="GQ17" s="76"/>
      <c r="GR17" s="76"/>
      <c r="GS17" s="76"/>
      <c r="GT17" s="76"/>
      <c r="GU17" s="76"/>
      <c r="GV17" s="76"/>
      <c r="GW17" s="76"/>
      <c r="GX17" s="76"/>
      <c r="GY17" s="76"/>
      <c r="GZ17" s="76"/>
      <c r="HA17" s="76"/>
      <c r="HB17" s="76"/>
      <c r="HC17" s="76"/>
      <c r="HD17" s="76"/>
      <c r="HE17" s="76"/>
      <c r="HF17" s="76"/>
      <c r="HG17" s="76"/>
      <c r="HH17" s="76"/>
      <c r="HI17" s="76"/>
      <c r="HJ17" s="76"/>
      <c r="HK17" s="76"/>
      <c r="HL17" s="76"/>
      <c r="HM17" s="76"/>
      <c r="HN17" s="76"/>
      <c r="HO17" s="76"/>
      <c r="HP17" s="76"/>
      <c r="HQ17" s="76"/>
      <c r="HR17" s="76"/>
      <c r="HS17" s="76"/>
      <c r="HT17" s="76"/>
      <c r="HU17" s="76"/>
      <c r="HV17" s="76"/>
      <c r="HW17" s="76"/>
      <c r="HX17" s="76"/>
      <c r="HY17" s="76"/>
      <c r="HZ17" s="76"/>
      <c r="IA17" s="76"/>
      <c r="IB17" s="76"/>
      <c r="IC17" s="76"/>
      <c r="ID17" s="76"/>
      <c r="IE17" s="76"/>
      <c r="IF17" s="76"/>
      <c r="IG17" s="76"/>
      <c r="IH17" s="76"/>
      <c r="II17" s="76"/>
      <c r="IJ17" s="76"/>
      <c r="IK17" s="76"/>
      <c r="IL17" s="76"/>
      <c r="IM17" s="76"/>
      <c r="IN17" s="76"/>
      <c r="IO17" s="76"/>
      <c r="IP17" s="76"/>
      <c r="IQ17" s="76"/>
      <c r="IR17" s="76"/>
      <c r="IS17" s="76"/>
      <c r="IT17" s="76"/>
      <c r="IU17" s="76"/>
      <c r="IV17" s="76"/>
      <c r="IW17" s="76"/>
      <c r="IX17" s="76"/>
      <c r="IY17" s="76"/>
      <c r="IZ17" s="76"/>
      <c r="JA17" s="76"/>
      <c r="JB17" s="76"/>
      <c r="JC17" s="76"/>
      <c r="JD17" s="76"/>
      <c r="JE17" s="76"/>
      <c r="JF17" s="76"/>
      <c r="JG17" s="76"/>
      <c r="JH17" s="76"/>
      <c r="JI17" s="76"/>
      <c r="JJ17" s="76"/>
      <c r="JK17" s="76"/>
    </row>
    <row r="18" spans="1:271" ht="20.100000000000001" customHeight="1">
      <c r="A18" s="74"/>
      <c r="B18" s="80" t="s">
        <v>36</v>
      </c>
      <c r="C18" s="81"/>
      <c r="D18" s="80" t="s">
        <v>37</v>
      </c>
      <c r="E18" s="82"/>
      <c r="F18" s="80" t="s">
        <v>38</v>
      </c>
      <c r="G18" s="74"/>
      <c r="H18" s="74"/>
      <c r="I18" s="74"/>
      <c r="J18" s="74"/>
      <c r="K18" s="74"/>
      <c r="L18" s="74"/>
      <c r="M18" s="74"/>
      <c r="N18" s="74"/>
      <c r="O18" s="74"/>
      <c r="P18" s="74"/>
      <c r="Q18" s="74"/>
      <c r="R18" s="74"/>
      <c r="S18" s="74"/>
      <c r="T18" s="74"/>
      <c r="U18" s="74"/>
      <c r="V18" s="74"/>
      <c r="W18" s="74"/>
      <c r="X18" s="74"/>
      <c r="Y18" s="74"/>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c r="FK18" s="76"/>
      <c r="FL18" s="76"/>
      <c r="FM18" s="76"/>
      <c r="FN18" s="76"/>
      <c r="FO18" s="76"/>
      <c r="FP18" s="76"/>
      <c r="FQ18" s="76"/>
      <c r="FR18" s="76"/>
      <c r="FS18" s="76"/>
      <c r="FT18" s="76"/>
      <c r="FU18" s="76"/>
      <c r="FV18" s="76"/>
      <c r="FW18" s="76"/>
      <c r="FX18" s="76"/>
      <c r="FY18" s="76"/>
      <c r="FZ18" s="76"/>
      <c r="GA18" s="76"/>
      <c r="GB18" s="76"/>
      <c r="GC18" s="76"/>
      <c r="GD18" s="76"/>
      <c r="GE18" s="76"/>
      <c r="GF18" s="76"/>
      <c r="GG18" s="76"/>
      <c r="GH18" s="76"/>
      <c r="GI18" s="76"/>
      <c r="GJ18" s="76"/>
      <c r="GK18" s="76"/>
      <c r="GL18" s="76"/>
      <c r="GM18" s="76"/>
      <c r="GN18" s="76"/>
      <c r="GO18" s="76"/>
      <c r="GP18" s="76"/>
      <c r="GQ18" s="76"/>
      <c r="GR18" s="76"/>
      <c r="GS18" s="76"/>
      <c r="GT18" s="76"/>
      <c r="GU18" s="76"/>
      <c r="GV18" s="76"/>
      <c r="GW18" s="76"/>
      <c r="GX18" s="76"/>
      <c r="GY18" s="76"/>
      <c r="GZ18" s="76"/>
      <c r="HA18" s="76"/>
      <c r="HB18" s="76"/>
      <c r="HC18" s="76"/>
      <c r="HD18" s="76"/>
      <c r="HE18" s="76"/>
      <c r="HF18" s="76"/>
      <c r="HG18" s="76"/>
      <c r="HH18" s="76"/>
      <c r="HI18" s="76"/>
      <c r="HJ18" s="76"/>
      <c r="HK18" s="76"/>
      <c r="HL18" s="76"/>
      <c r="HM18" s="76"/>
      <c r="HN18" s="76"/>
      <c r="HO18" s="76"/>
      <c r="HP18" s="76"/>
      <c r="HQ18" s="76"/>
      <c r="HR18" s="76"/>
      <c r="HS18" s="76"/>
      <c r="HT18" s="76"/>
      <c r="HU18" s="76"/>
      <c r="HV18" s="76"/>
      <c r="HW18" s="76"/>
      <c r="HX18" s="76"/>
      <c r="HY18" s="76"/>
      <c r="HZ18" s="76"/>
      <c r="IA18" s="76"/>
      <c r="IB18" s="76"/>
      <c r="IC18" s="76"/>
      <c r="ID18" s="76"/>
      <c r="IE18" s="76"/>
      <c r="IF18" s="76"/>
      <c r="IG18" s="76"/>
      <c r="IH18" s="76"/>
      <c r="II18" s="76"/>
      <c r="IJ18" s="76"/>
      <c r="IK18" s="76"/>
      <c r="IL18" s="76"/>
      <c r="IM18" s="76"/>
      <c r="IN18" s="76"/>
      <c r="IO18" s="76"/>
      <c r="IP18" s="76"/>
      <c r="IQ18" s="76"/>
      <c r="IR18" s="76"/>
      <c r="IS18" s="76"/>
      <c r="IT18" s="76"/>
      <c r="IU18" s="76"/>
      <c r="IV18" s="76"/>
      <c r="IW18" s="76"/>
      <c r="IX18" s="76"/>
      <c r="IY18" s="76"/>
      <c r="IZ18" s="76"/>
      <c r="JA18" s="76"/>
      <c r="JB18" s="76"/>
      <c r="JC18" s="76"/>
      <c r="JD18" s="76"/>
      <c r="JE18" s="76"/>
      <c r="JF18" s="76"/>
      <c r="JG18" s="76"/>
      <c r="JH18" s="76"/>
      <c r="JI18" s="76"/>
      <c r="JJ18" s="76"/>
      <c r="JK18" s="76"/>
    </row>
    <row r="19" spans="1:271" ht="20.100000000000001" customHeight="1">
      <c r="A19" s="74"/>
      <c r="B19" s="53" t="s">
        <v>98</v>
      </c>
      <c r="C19" s="76"/>
      <c r="D19" s="53" t="s">
        <v>98</v>
      </c>
      <c r="E19" s="76"/>
      <c r="F19" s="179" t="s">
        <v>217</v>
      </c>
      <c r="G19" s="74"/>
      <c r="H19" s="74"/>
      <c r="I19" s="74"/>
      <c r="J19" s="74"/>
      <c r="K19" s="74"/>
      <c r="L19" s="74"/>
      <c r="M19" s="74"/>
      <c r="N19" s="74"/>
      <c r="O19" s="74"/>
      <c r="P19" s="74"/>
      <c r="Q19" s="74"/>
      <c r="R19" s="74"/>
      <c r="S19" s="74"/>
      <c r="T19" s="74"/>
      <c r="U19" s="74"/>
      <c r="V19" s="74"/>
      <c r="W19" s="74"/>
      <c r="X19" s="74"/>
      <c r="Y19" s="74"/>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c r="EI19" s="76"/>
      <c r="EJ19" s="76"/>
      <c r="EK19" s="76"/>
      <c r="EL19" s="76"/>
      <c r="EM19" s="76"/>
      <c r="EN19" s="76"/>
      <c r="EO19" s="76"/>
      <c r="EP19" s="76"/>
      <c r="EQ19" s="76"/>
      <c r="ER19" s="76"/>
      <c r="ES19" s="76"/>
      <c r="ET19" s="76"/>
      <c r="EU19" s="76"/>
      <c r="EV19" s="76"/>
      <c r="EW19" s="76"/>
      <c r="EX19" s="76"/>
      <c r="EY19" s="76"/>
      <c r="EZ19" s="76"/>
      <c r="FA19" s="76"/>
      <c r="FB19" s="76"/>
      <c r="FC19" s="76"/>
      <c r="FD19" s="76"/>
      <c r="FE19" s="76"/>
      <c r="FF19" s="76"/>
      <c r="FG19" s="76"/>
      <c r="FH19" s="76"/>
      <c r="FI19" s="76"/>
      <c r="FJ19" s="76"/>
      <c r="FK19" s="76"/>
      <c r="FL19" s="76"/>
      <c r="FM19" s="76"/>
      <c r="FN19" s="76"/>
      <c r="FO19" s="76"/>
      <c r="FP19" s="76"/>
      <c r="FQ19" s="76"/>
      <c r="FR19" s="76"/>
      <c r="FS19" s="76"/>
      <c r="FT19" s="76"/>
      <c r="FU19" s="76"/>
      <c r="FV19" s="76"/>
      <c r="FW19" s="76"/>
      <c r="FX19" s="76"/>
      <c r="FY19" s="76"/>
      <c r="FZ19" s="76"/>
      <c r="GA19" s="76"/>
      <c r="GB19" s="76"/>
      <c r="GC19" s="76"/>
      <c r="GD19" s="76"/>
      <c r="GE19" s="76"/>
      <c r="GF19" s="76"/>
      <c r="GG19" s="76"/>
      <c r="GH19" s="76"/>
      <c r="GI19" s="76"/>
      <c r="GJ19" s="76"/>
      <c r="GK19" s="76"/>
      <c r="GL19" s="76"/>
      <c r="GM19" s="76"/>
      <c r="GN19" s="76"/>
      <c r="GO19" s="76"/>
      <c r="GP19" s="76"/>
      <c r="GQ19" s="76"/>
      <c r="GR19" s="76"/>
      <c r="GS19" s="76"/>
      <c r="GT19" s="76"/>
      <c r="GU19" s="76"/>
      <c r="GV19" s="76"/>
      <c r="GW19" s="76"/>
      <c r="GX19" s="76"/>
      <c r="GY19" s="76"/>
      <c r="GZ19" s="76"/>
      <c r="HA19" s="76"/>
      <c r="HB19" s="76"/>
      <c r="HC19" s="76"/>
      <c r="HD19" s="76"/>
      <c r="HE19" s="76"/>
      <c r="HF19" s="76"/>
      <c r="HG19" s="76"/>
      <c r="HH19" s="76"/>
      <c r="HI19" s="76"/>
      <c r="HJ19" s="76"/>
      <c r="HK19" s="76"/>
      <c r="HL19" s="76"/>
      <c r="HM19" s="76"/>
      <c r="HN19" s="76"/>
      <c r="HO19" s="76"/>
      <c r="HP19" s="76"/>
      <c r="HQ19" s="76"/>
      <c r="HR19" s="76"/>
      <c r="HS19" s="76"/>
      <c r="HT19" s="76"/>
      <c r="HU19" s="76"/>
      <c r="HV19" s="76"/>
      <c r="HW19" s="76"/>
      <c r="HX19" s="76"/>
      <c r="HY19" s="76"/>
      <c r="HZ19" s="76"/>
      <c r="IA19" s="76"/>
      <c r="IB19" s="76"/>
      <c r="IC19" s="76"/>
      <c r="ID19" s="76"/>
      <c r="IE19" s="76"/>
      <c r="IF19" s="76"/>
      <c r="IG19" s="76"/>
      <c r="IH19" s="76"/>
      <c r="II19" s="76"/>
      <c r="IJ19" s="76"/>
      <c r="IK19" s="76"/>
      <c r="IL19" s="76"/>
      <c r="IM19" s="76"/>
      <c r="IN19" s="76"/>
      <c r="IO19" s="76"/>
      <c r="IP19" s="76"/>
      <c r="IQ19" s="76"/>
      <c r="IR19" s="76"/>
      <c r="IS19" s="76"/>
      <c r="IT19" s="76"/>
      <c r="IU19" s="76"/>
      <c r="IV19" s="76"/>
      <c r="IW19" s="76"/>
      <c r="IX19" s="76"/>
      <c r="IY19" s="76"/>
      <c r="IZ19" s="76"/>
      <c r="JA19" s="76"/>
      <c r="JB19" s="76"/>
      <c r="JC19" s="76"/>
      <c r="JD19" s="76"/>
      <c r="JE19" s="76"/>
      <c r="JF19" s="76"/>
      <c r="JG19" s="76"/>
      <c r="JH19" s="76"/>
      <c r="JI19" s="76"/>
      <c r="JJ19" s="76"/>
      <c r="JK19" s="76"/>
    </row>
    <row r="20" spans="1:271" ht="20.100000000000001" customHeight="1" thickBot="1">
      <c r="A20" s="74"/>
      <c r="C20" s="76"/>
      <c r="D20" s="76"/>
      <c r="E20" s="76"/>
      <c r="F20" s="7"/>
      <c r="G20" s="74"/>
      <c r="H20" s="74"/>
      <c r="I20" s="74"/>
      <c r="J20" s="74"/>
      <c r="K20" s="74"/>
      <c r="L20" s="74"/>
      <c r="M20" s="74"/>
      <c r="N20" s="74"/>
      <c r="O20" s="74"/>
      <c r="P20" s="74"/>
      <c r="Q20" s="74"/>
      <c r="R20" s="74"/>
      <c r="S20" s="74"/>
      <c r="T20" s="74"/>
      <c r="U20" s="74"/>
      <c r="V20" s="74"/>
      <c r="W20" s="74"/>
      <c r="X20" s="74"/>
      <c r="Y20" s="74"/>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c r="IB20" s="76"/>
      <c r="IC20" s="76"/>
      <c r="ID20" s="76"/>
      <c r="IE20" s="76"/>
      <c r="IF20" s="76"/>
      <c r="IG20" s="76"/>
      <c r="IH20" s="76"/>
      <c r="II20" s="76"/>
      <c r="IJ20" s="76"/>
      <c r="IK20" s="76"/>
      <c r="IL20" s="76"/>
      <c r="IM20" s="76"/>
      <c r="IN20" s="76"/>
      <c r="IO20" s="76"/>
      <c r="IP20" s="76"/>
      <c r="IQ20" s="76"/>
      <c r="IR20" s="76"/>
      <c r="IS20" s="76"/>
      <c r="IT20" s="76"/>
      <c r="IU20" s="76"/>
      <c r="IV20" s="76"/>
      <c r="IW20" s="76"/>
      <c r="IX20" s="76"/>
      <c r="IY20" s="76"/>
      <c r="IZ20" s="76"/>
      <c r="JA20" s="76"/>
      <c r="JB20" s="76"/>
      <c r="JC20" s="76"/>
      <c r="JD20" s="76"/>
      <c r="JE20" s="76"/>
      <c r="JF20" s="76"/>
      <c r="JG20" s="76"/>
      <c r="JH20" s="76"/>
      <c r="JI20" s="76"/>
      <c r="JJ20" s="76"/>
      <c r="JK20" s="76"/>
    </row>
    <row r="21" spans="1:271" ht="20.100000000000001" customHeight="1" thickTop="1" thickBot="1">
      <c r="A21" s="74"/>
      <c r="B21" s="211" t="s">
        <v>212</v>
      </c>
      <c r="C21" s="212"/>
      <c r="D21" s="212"/>
      <c r="E21" s="212"/>
      <c r="F21" s="222" t="s">
        <v>215</v>
      </c>
      <c r="G21" s="74"/>
      <c r="H21" s="74"/>
      <c r="I21" s="74"/>
      <c r="J21" s="74"/>
      <c r="K21" s="74"/>
      <c r="L21" s="74"/>
      <c r="M21" s="74"/>
      <c r="N21" s="74"/>
      <c r="O21" s="74"/>
      <c r="P21" s="74"/>
      <c r="Q21" s="74"/>
      <c r="R21" s="74"/>
      <c r="S21" s="74"/>
      <c r="T21" s="74"/>
      <c r="U21" s="74"/>
      <c r="V21" s="74"/>
      <c r="W21" s="74"/>
      <c r="X21" s="74"/>
      <c r="Y21" s="74"/>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c r="IK21" s="76"/>
      <c r="IL21" s="76"/>
      <c r="IM21" s="76"/>
      <c r="IN21" s="76"/>
      <c r="IO21" s="76"/>
      <c r="IP21" s="76"/>
      <c r="IQ21" s="76"/>
      <c r="IR21" s="76"/>
      <c r="IS21" s="76"/>
      <c r="IT21" s="76"/>
      <c r="IU21" s="76"/>
      <c r="IV21" s="76"/>
      <c r="IW21" s="76"/>
      <c r="IX21" s="76"/>
      <c r="IY21" s="76"/>
      <c r="IZ21" s="76"/>
      <c r="JA21" s="76"/>
      <c r="JB21" s="76"/>
      <c r="JC21" s="76"/>
      <c r="JD21" s="76"/>
      <c r="JE21" s="76"/>
      <c r="JF21" s="76"/>
      <c r="JG21" s="76"/>
      <c r="JH21" s="76"/>
      <c r="JI21" s="76"/>
      <c r="JJ21" s="76"/>
      <c r="JK21" s="76"/>
    </row>
    <row r="22" spans="1:271" ht="12" customHeight="1" thickTop="1">
      <c r="A22" s="74"/>
      <c r="B22" s="213"/>
      <c r="C22" s="208"/>
      <c r="D22" s="208"/>
      <c r="E22" s="208"/>
      <c r="F22" s="214"/>
      <c r="G22" s="74"/>
      <c r="H22" s="74"/>
      <c r="I22" s="74"/>
      <c r="J22" s="74"/>
      <c r="K22" s="74"/>
      <c r="L22" s="74"/>
      <c r="M22" s="74"/>
      <c r="N22" s="74"/>
      <c r="O22" s="74"/>
      <c r="P22" s="74"/>
      <c r="Q22" s="74"/>
      <c r="R22" s="74"/>
      <c r="S22" s="74"/>
      <c r="T22" s="74"/>
      <c r="U22" s="74"/>
      <c r="V22" s="74"/>
      <c r="W22" s="74"/>
      <c r="X22" s="74"/>
      <c r="Y22" s="74"/>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c r="EI22" s="76"/>
      <c r="EJ22" s="76"/>
      <c r="EK22" s="76"/>
      <c r="EL22" s="76"/>
      <c r="EM22" s="76"/>
      <c r="EN22" s="76"/>
      <c r="EO22" s="76"/>
      <c r="EP22" s="76"/>
      <c r="EQ22" s="76"/>
      <c r="ER22" s="76"/>
      <c r="ES22" s="76"/>
      <c r="ET22" s="76"/>
      <c r="EU22" s="76"/>
      <c r="EV22" s="76"/>
      <c r="EW22" s="76"/>
      <c r="EX22" s="76"/>
      <c r="EY22" s="76"/>
      <c r="EZ22" s="76"/>
      <c r="FA22" s="76"/>
      <c r="FB22" s="76"/>
      <c r="FC22" s="76"/>
      <c r="FD22" s="76"/>
      <c r="FE22" s="76"/>
      <c r="FF22" s="76"/>
      <c r="FG22" s="76"/>
      <c r="FH22" s="76"/>
      <c r="FI22" s="76"/>
      <c r="FJ22" s="76"/>
      <c r="FK22" s="76"/>
      <c r="FL22" s="76"/>
      <c r="FM22" s="76"/>
      <c r="FN22" s="76"/>
      <c r="FO22" s="76"/>
      <c r="FP22" s="76"/>
      <c r="FQ22" s="76"/>
      <c r="FR22" s="76"/>
      <c r="FS22" s="76"/>
      <c r="FT22" s="76"/>
      <c r="FU22" s="76"/>
      <c r="FV22" s="76"/>
      <c r="FW22" s="76"/>
      <c r="FX22" s="76"/>
      <c r="FY22" s="76"/>
      <c r="FZ22" s="76"/>
      <c r="GA22" s="76"/>
      <c r="GB22" s="76"/>
      <c r="GC22" s="76"/>
      <c r="GD22" s="76"/>
      <c r="GE22" s="76"/>
      <c r="GF22" s="76"/>
      <c r="GG22" s="76"/>
      <c r="GH22" s="76"/>
      <c r="GI22" s="76"/>
      <c r="GJ22" s="76"/>
      <c r="GK22" s="76"/>
      <c r="GL22" s="76"/>
      <c r="GM22" s="76"/>
      <c r="GN22" s="76"/>
      <c r="GO22" s="76"/>
      <c r="GP22" s="76"/>
      <c r="GQ22" s="76"/>
      <c r="GR22" s="76"/>
      <c r="GS22" s="76"/>
      <c r="GT22" s="76"/>
      <c r="GU22" s="76"/>
      <c r="GV22" s="76"/>
      <c r="GW22" s="76"/>
      <c r="GX22" s="76"/>
      <c r="GY22" s="76"/>
      <c r="GZ22" s="76"/>
      <c r="HA22" s="76"/>
      <c r="HB22" s="76"/>
      <c r="HC22" s="76"/>
      <c r="HD22" s="76"/>
      <c r="HE22" s="76"/>
      <c r="HF22" s="76"/>
      <c r="HG22" s="76"/>
      <c r="HH22" s="76"/>
      <c r="HI22" s="76"/>
      <c r="HJ22" s="76"/>
      <c r="HK22" s="76"/>
      <c r="HL22" s="76"/>
      <c r="HM22" s="76"/>
      <c r="HN22" s="76"/>
      <c r="HO22" s="76"/>
      <c r="HP22" s="76"/>
      <c r="HQ22" s="76"/>
      <c r="HR22" s="76"/>
      <c r="HS22" s="76"/>
      <c r="HT22" s="76"/>
      <c r="HU22" s="76"/>
      <c r="HV22" s="76"/>
      <c r="HW22" s="76"/>
      <c r="HX22" s="76"/>
      <c r="HY22" s="76"/>
      <c r="HZ22" s="76"/>
      <c r="IA22" s="76"/>
      <c r="IB22" s="76"/>
      <c r="IC22" s="76"/>
      <c r="ID22" s="76"/>
      <c r="IE22" s="76"/>
      <c r="IF22" s="76"/>
      <c r="IG22" s="76"/>
      <c r="IH22" s="76"/>
      <c r="II22" s="76"/>
      <c r="IJ22" s="76"/>
      <c r="IK22" s="76"/>
      <c r="IL22" s="76"/>
      <c r="IM22" s="76"/>
      <c r="IN22" s="76"/>
      <c r="IO22" s="76"/>
      <c r="IP22" s="76"/>
      <c r="IQ22" s="76"/>
      <c r="IR22" s="76"/>
      <c r="IS22" s="76"/>
      <c r="IT22" s="76"/>
      <c r="IU22" s="76"/>
      <c r="IV22" s="76"/>
      <c r="IW22" s="76"/>
      <c r="IX22" s="76"/>
      <c r="IY22" s="76"/>
      <c r="IZ22" s="76"/>
      <c r="JA22" s="76"/>
      <c r="JB22" s="76"/>
      <c r="JC22" s="76"/>
      <c r="JD22" s="76"/>
      <c r="JE22" s="76"/>
      <c r="JF22" s="76"/>
      <c r="JG22" s="76"/>
      <c r="JH22" s="76"/>
      <c r="JI22" s="76"/>
      <c r="JJ22" s="76"/>
      <c r="JK22" s="76"/>
    </row>
    <row r="23" spans="1:271" ht="12" customHeight="1">
      <c r="A23" s="74"/>
      <c r="B23" s="215" t="s">
        <v>99</v>
      </c>
      <c r="C23" s="85"/>
      <c r="D23" s="85"/>
      <c r="E23" s="85"/>
      <c r="F23" s="216"/>
      <c r="G23" s="74"/>
      <c r="H23" s="74"/>
      <c r="I23" s="74"/>
      <c r="J23" s="74"/>
      <c r="K23" s="74"/>
      <c r="L23" s="74"/>
      <c r="M23" s="74"/>
      <c r="N23" s="74"/>
      <c r="O23" s="74"/>
      <c r="P23" s="74"/>
      <c r="Q23" s="74"/>
      <c r="R23" s="74"/>
      <c r="S23" s="74"/>
      <c r="T23" s="74"/>
      <c r="U23" s="74"/>
      <c r="V23" s="74"/>
      <c r="W23" s="74"/>
      <c r="X23" s="74"/>
      <c r="Y23" s="74"/>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c r="IK23" s="76"/>
      <c r="IL23" s="76"/>
      <c r="IM23" s="76"/>
      <c r="IN23" s="76"/>
      <c r="IO23" s="76"/>
      <c r="IP23" s="76"/>
      <c r="IQ23" s="76"/>
      <c r="IR23" s="76"/>
      <c r="IS23" s="76"/>
      <c r="IT23" s="76"/>
      <c r="IU23" s="76"/>
      <c r="IV23" s="76"/>
      <c r="IW23" s="76"/>
      <c r="IX23" s="76"/>
      <c r="IY23" s="76"/>
      <c r="IZ23" s="76"/>
      <c r="JA23" s="76"/>
      <c r="JB23" s="76"/>
      <c r="JC23" s="76"/>
      <c r="JD23" s="76"/>
      <c r="JE23" s="76"/>
      <c r="JF23" s="76"/>
      <c r="JG23" s="76"/>
      <c r="JH23" s="76"/>
      <c r="JI23" s="76"/>
      <c r="JJ23" s="76"/>
      <c r="JK23" s="76"/>
    </row>
    <row r="24" spans="1:271" ht="12" customHeight="1">
      <c r="A24" s="74"/>
      <c r="B24" s="215" t="s">
        <v>100</v>
      </c>
      <c r="C24" s="86"/>
      <c r="D24" s="86"/>
      <c r="E24" s="86"/>
      <c r="F24" s="217"/>
      <c r="G24" s="74"/>
      <c r="H24" s="74"/>
      <c r="I24" s="74"/>
      <c r="J24" s="74"/>
      <c r="K24" s="74"/>
      <c r="L24" s="74"/>
      <c r="M24" s="74"/>
      <c r="N24" s="74"/>
      <c r="O24" s="74"/>
      <c r="P24" s="74"/>
      <c r="Q24" s="74"/>
      <c r="R24" s="74"/>
      <c r="S24" s="74"/>
      <c r="T24" s="74"/>
      <c r="U24" s="74"/>
      <c r="V24" s="74"/>
      <c r="W24" s="74"/>
      <c r="X24" s="74"/>
      <c r="Y24" s="74"/>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c r="IW24" s="76"/>
      <c r="IX24" s="76"/>
      <c r="IY24" s="76"/>
      <c r="IZ24" s="76"/>
      <c r="JA24" s="76"/>
      <c r="JB24" s="76"/>
      <c r="JC24" s="76"/>
      <c r="JD24" s="76"/>
      <c r="JE24" s="76"/>
      <c r="JF24" s="76"/>
      <c r="JG24" s="76"/>
      <c r="JH24" s="76"/>
      <c r="JI24" s="76"/>
      <c r="JJ24" s="76"/>
      <c r="JK24" s="76"/>
    </row>
    <row r="25" spans="1:271" ht="12" customHeight="1">
      <c r="A25" s="74"/>
      <c r="B25" s="218"/>
      <c r="C25" s="83"/>
      <c r="D25" s="83"/>
      <c r="E25" s="83"/>
      <c r="F25" s="219"/>
      <c r="G25" s="74"/>
      <c r="H25" s="74"/>
      <c r="I25" s="74"/>
      <c r="J25" s="74"/>
      <c r="K25" s="74"/>
      <c r="L25" s="74"/>
      <c r="M25" s="74"/>
      <c r="N25" s="74"/>
      <c r="O25" s="74"/>
      <c r="P25" s="74"/>
      <c r="Q25" s="74"/>
      <c r="R25" s="74"/>
      <c r="S25" s="74"/>
      <c r="T25" s="74"/>
      <c r="U25" s="74"/>
      <c r="V25" s="74"/>
      <c r="W25" s="74"/>
      <c r="X25" s="74"/>
      <c r="Y25" s="74"/>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c r="EI25" s="76"/>
      <c r="EJ25" s="76"/>
      <c r="EK25" s="76"/>
      <c r="EL25" s="76"/>
      <c r="EM25" s="76"/>
      <c r="EN25" s="76"/>
      <c r="EO25" s="76"/>
      <c r="EP25" s="76"/>
      <c r="EQ25" s="76"/>
      <c r="ER25" s="76"/>
      <c r="ES25" s="76"/>
      <c r="ET25" s="76"/>
      <c r="EU25" s="76"/>
      <c r="EV25" s="76"/>
      <c r="EW25" s="76"/>
      <c r="EX25" s="76"/>
      <c r="EY25" s="76"/>
      <c r="EZ25" s="76"/>
      <c r="FA25" s="76"/>
      <c r="FB25" s="76"/>
      <c r="FC25" s="76"/>
      <c r="FD25" s="76"/>
      <c r="FE25" s="76"/>
      <c r="FF25" s="76"/>
      <c r="FG25" s="76"/>
      <c r="FH25" s="76"/>
      <c r="FI25" s="76"/>
      <c r="FJ25" s="76"/>
      <c r="FK25" s="76"/>
      <c r="FL25" s="76"/>
      <c r="FM25" s="76"/>
      <c r="FN25" s="76"/>
      <c r="FO25" s="76"/>
      <c r="FP25" s="76"/>
      <c r="FQ25" s="76"/>
      <c r="FR25" s="76"/>
      <c r="FS25" s="76"/>
      <c r="FT25" s="76"/>
      <c r="FU25" s="76"/>
      <c r="FV25" s="76"/>
      <c r="FW25" s="76"/>
      <c r="FX25" s="76"/>
      <c r="FY25" s="76"/>
      <c r="FZ25" s="76"/>
      <c r="GA25" s="76"/>
      <c r="GB25" s="76"/>
      <c r="GC25" s="76"/>
      <c r="GD25" s="76"/>
      <c r="GE25" s="76"/>
      <c r="GF25" s="76"/>
      <c r="GG25" s="76"/>
      <c r="GH25" s="76"/>
      <c r="GI25" s="76"/>
      <c r="GJ25" s="76"/>
      <c r="GK25" s="76"/>
      <c r="GL25" s="76"/>
      <c r="GM25" s="76"/>
      <c r="GN25" s="76"/>
      <c r="GO25" s="76"/>
      <c r="GP25" s="76"/>
      <c r="GQ25" s="76"/>
      <c r="GR25" s="76"/>
      <c r="GS25" s="76"/>
      <c r="GT25" s="76"/>
      <c r="GU25" s="76"/>
      <c r="GV25" s="76"/>
      <c r="GW25" s="76"/>
      <c r="GX25" s="76"/>
      <c r="GY25" s="76"/>
      <c r="GZ25" s="76"/>
      <c r="HA25" s="76"/>
      <c r="HB25" s="76"/>
      <c r="HC25" s="76"/>
      <c r="HD25" s="76"/>
      <c r="HE25" s="76"/>
      <c r="HF25" s="76"/>
      <c r="HG25" s="76"/>
      <c r="HH25" s="76"/>
      <c r="HI25" s="76"/>
      <c r="HJ25" s="76"/>
      <c r="HK25" s="76"/>
      <c r="HL25" s="76"/>
      <c r="HM25" s="76"/>
      <c r="HN25" s="76"/>
      <c r="HO25" s="76"/>
      <c r="HP25" s="76"/>
      <c r="HQ25" s="76"/>
      <c r="HR25" s="76"/>
      <c r="HS25" s="76"/>
      <c r="HT25" s="76"/>
      <c r="HU25" s="76"/>
      <c r="HV25" s="76"/>
      <c r="HW25" s="76"/>
      <c r="HX25" s="76"/>
      <c r="HY25" s="76"/>
      <c r="HZ25" s="76"/>
      <c r="IA25" s="76"/>
      <c r="IB25" s="76"/>
      <c r="IC25" s="76"/>
      <c r="ID25" s="76"/>
      <c r="IE25" s="76"/>
      <c r="IF25" s="76"/>
      <c r="IG25" s="76"/>
      <c r="IH25" s="76"/>
      <c r="II25" s="76"/>
      <c r="IJ25" s="76"/>
      <c r="IK25" s="76"/>
      <c r="IL25" s="76"/>
      <c r="IM25" s="76"/>
      <c r="IN25" s="76"/>
      <c r="IO25" s="76"/>
      <c r="IP25" s="76"/>
      <c r="IQ25" s="76"/>
      <c r="IR25" s="76"/>
      <c r="IS25" s="76"/>
      <c r="IT25" s="76"/>
      <c r="IU25" s="76"/>
      <c r="IV25" s="76"/>
      <c r="IW25" s="76"/>
      <c r="IX25" s="76"/>
      <c r="IY25" s="76"/>
      <c r="IZ25" s="76"/>
      <c r="JA25" s="76"/>
      <c r="JB25" s="76"/>
      <c r="JC25" s="76"/>
      <c r="JD25" s="76"/>
      <c r="JE25" s="76"/>
      <c r="JF25" s="76"/>
      <c r="JG25" s="76"/>
      <c r="JH25" s="76"/>
      <c r="JI25" s="76"/>
      <c r="JJ25" s="76"/>
      <c r="JK25" s="76"/>
    </row>
    <row r="26" spans="1:271" ht="20.100000000000001" customHeight="1">
      <c r="A26" s="74"/>
      <c r="B26" s="343" t="s">
        <v>270</v>
      </c>
      <c r="C26" s="344"/>
      <c r="D26" s="344"/>
      <c r="E26" s="344"/>
      <c r="F26" s="220" t="s">
        <v>213</v>
      </c>
      <c r="G26" s="74"/>
      <c r="H26" s="74"/>
      <c r="I26" s="74"/>
      <c r="J26" s="74"/>
      <c r="K26" s="74"/>
      <c r="L26" s="74"/>
      <c r="M26" s="74"/>
      <c r="N26" s="74"/>
      <c r="O26" s="74"/>
      <c r="P26" s="74"/>
      <c r="Q26" s="74"/>
      <c r="R26" s="74"/>
      <c r="S26" s="74"/>
      <c r="T26" s="74"/>
      <c r="U26" s="74"/>
      <c r="V26" s="74"/>
      <c r="W26" s="74"/>
      <c r="X26" s="74"/>
      <c r="Y26" s="74"/>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c r="EI26" s="76"/>
      <c r="EJ26" s="76"/>
      <c r="EK26" s="76"/>
      <c r="EL26" s="76"/>
      <c r="EM26" s="76"/>
      <c r="EN26" s="76"/>
      <c r="EO26" s="76"/>
      <c r="EP26" s="76"/>
      <c r="EQ26" s="76"/>
      <c r="ER26" s="76"/>
      <c r="ES26" s="76"/>
      <c r="ET26" s="76"/>
      <c r="EU26" s="76"/>
      <c r="EV26" s="76"/>
      <c r="EW26" s="76"/>
      <c r="EX26" s="76"/>
      <c r="EY26" s="76"/>
      <c r="EZ26" s="76"/>
      <c r="FA26" s="76"/>
      <c r="FB26" s="76"/>
      <c r="FC26" s="76"/>
      <c r="FD26" s="76"/>
      <c r="FE26" s="76"/>
      <c r="FF26" s="76"/>
      <c r="FG26" s="76"/>
      <c r="FH26" s="76"/>
      <c r="FI26" s="76"/>
      <c r="FJ26" s="76"/>
      <c r="FK26" s="76"/>
      <c r="FL26" s="76"/>
      <c r="FM26" s="76"/>
      <c r="FN26" s="76"/>
      <c r="FO26" s="76"/>
      <c r="FP26" s="76"/>
      <c r="FQ26" s="76"/>
      <c r="FR26" s="76"/>
      <c r="FS26" s="76"/>
      <c r="FT26" s="76"/>
      <c r="FU26" s="76"/>
      <c r="FV26" s="76"/>
      <c r="FW26" s="76"/>
      <c r="FX26" s="76"/>
      <c r="FY26" s="76"/>
      <c r="FZ26" s="76"/>
      <c r="GA26" s="76"/>
      <c r="GB26" s="76"/>
      <c r="GC26" s="76"/>
      <c r="GD26" s="76"/>
      <c r="GE26" s="76"/>
      <c r="GF26" s="76"/>
      <c r="GG26" s="76"/>
      <c r="GH26" s="76"/>
      <c r="GI26" s="76"/>
      <c r="GJ26" s="76"/>
      <c r="GK26" s="76"/>
      <c r="GL26" s="76"/>
      <c r="GM26" s="76"/>
      <c r="GN26" s="76"/>
      <c r="GO26" s="76"/>
      <c r="GP26" s="76"/>
      <c r="GQ26" s="76"/>
      <c r="GR26" s="76"/>
      <c r="GS26" s="76"/>
      <c r="GT26" s="76"/>
      <c r="GU26" s="76"/>
      <c r="GV26" s="76"/>
      <c r="GW26" s="76"/>
      <c r="GX26" s="76"/>
      <c r="GY26" s="76"/>
      <c r="GZ26" s="76"/>
      <c r="HA26" s="76"/>
      <c r="HB26" s="76"/>
      <c r="HC26" s="76"/>
      <c r="HD26" s="76"/>
      <c r="HE26" s="76"/>
      <c r="HF26" s="76"/>
      <c r="HG26" s="76"/>
      <c r="HH26" s="76"/>
      <c r="HI26" s="76"/>
      <c r="HJ26" s="76"/>
      <c r="HK26" s="76"/>
      <c r="HL26" s="76"/>
      <c r="HM26" s="76"/>
      <c r="HN26" s="76"/>
      <c r="HO26" s="76"/>
      <c r="HP26" s="76"/>
      <c r="HQ26" s="76"/>
      <c r="HR26" s="76"/>
      <c r="HS26" s="76"/>
      <c r="HT26" s="76"/>
      <c r="HU26" s="76"/>
      <c r="HV26" s="76"/>
      <c r="HW26" s="76"/>
      <c r="HX26" s="76"/>
      <c r="HY26" s="76"/>
      <c r="HZ26" s="76"/>
      <c r="IA26" s="76"/>
      <c r="IB26" s="76"/>
      <c r="IC26" s="76"/>
      <c r="ID26" s="76"/>
      <c r="IE26" s="76"/>
      <c r="IF26" s="76"/>
      <c r="IG26" s="76"/>
      <c r="IH26" s="76"/>
      <c r="II26" s="76"/>
      <c r="IJ26" s="76"/>
      <c r="IK26" s="76"/>
      <c r="IL26" s="76"/>
      <c r="IM26" s="76"/>
      <c r="IN26" s="76"/>
      <c r="IO26" s="76"/>
      <c r="IP26" s="76"/>
      <c r="IQ26" s="76"/>
      <c r="IR26" s="76"/>
      <c r="IS26" s="76"/>
      <c r="IT26" s="76"/>
      <c r="IU26" s="76"/>
      <c r="IV26" s="76"/>
      <c r="IW26" s="76"/>
      <c r="IX26" s="76"/>
      <c r="IY26" s="76"/>
      <c r="IZ26" s="76"/>
      <c r="JA26" s="76"/>
      <c r="JB26" s="76"/>
      <c r="JC26" s="76"/>
      <c r="JD26" s="76"/>
      <c r="JE26" s="76"/>
      <c r="JF26" s="76"/>
      <c r="JG26" s="76"/>
      <c r="JH26" s="76"/>
      <c r="JI26" s="76"/>
      <c r="JJ26" s="76"/>
      <c r="JK26" s="76"/>
    </row>
    <row r="27" spans="1:271" ht="20.100000000000001" customHeight="1" thickBot="1">
      <c r="A27" s="74"/>
      <c r="B27" s="345"/>
      <c r="C27" s="346"/>
      <c r="D27" s="346"/>
      <c r="E27" s="346"/>
      <c r="F27" s="221" t="s">
        <v>214</v>
      </c>
      <c r="G27" s="74"/>
      <c r="H27" s="74"/>
      <c r="I27" s="74"/>
      <c r="J27" s="74"/>
      <c r="K27" s="74"/>
      <c r="L27" s="74"/>
      <c r="M27" s="74"/>
      <c r="N27" s="74"/>
      <c r="O27" s="74"/>
      <c r="P27" s="74"/>
      <c r="Q27" s="74"/>
      <c r="R27" s="74"/>
      <c r="S27" s="74"/>
      <c r="T27" s="74"/>
      <c r="U27" s="74"/>
      <c r="V27" s="74"/>
      <c r="W27" s="74"/>
      <c r="X27" s="74"/>
      <c r="Y27" s="74"/>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c r="EI27" s="76"/>
      <c r="EJ27" s="76"/>
      <c r="EK27" s="76"/>
      <c r="EL27" s="76"/>
      <c r="EM27" s="76"/>
      <c r="EN27" s="76"/>
      <c r="EO27" s="76"/>
      <c r="EP27" s="76"/>
      <c r="EQ27" s="76"/>
      <c r="ER27" s="76"/>
      <c r="ES27" s="76"/>
      <c r="ET27" s="76"/>
      <c r="EU27" s="76"/>
      <c r="EV27" s="76"/>
      <c r="EW27" s="76"/>
      <c r="EX27" s="76"/>
      <c r="EY27" s="76"/>
      <c r="EZ27" s="76"/>
      <c r="FA27" s="76"/>
      <c r="FB27" s="76"/>
      <c r="FC27" s="76"/>
      <c r="FD27" s="76"/>
      <c r="FE27" s="76"/>
      <c r="FF27" s="76"/>
      <c r="FG27" s="76"/>
      <c r="FH27" s="76"/>
      <c r="FI27" s="76"/>
      <c r="FJ27" s="76"/>
      <c r="FK27" s="76"/>
      <c r="FL27" s="76"/>
      <c r="FM27" s="76"/>
      <c r="FN27" s="76"/>
      <c r="FO27" s="76"/>
      <c r="FP27" s="76"/>
      <c r="FQ27" s="76"/>
      <c r="FR27" s="76"/>
      <c r="FS27" s="76"/>
      <c r="FT27" s="76"/>
      <c r="FU27" s="76"/>
      <c r="FV27" s="76"/>
      <c r="FW27" s="76"/>
      <c r="FX27" s="76"/>
      <c r="FY27" s="76"/>
      <c r="FZ27" s="76"/>
      <c r="GA27" s="76"/>
      <c r="GB27" s="76"/>
      <c r="GC27" s="76"/>
      <c r="GD27" s="76"/>
      <c r="GE27" s="76"/>
      <c r="GF27" s="76"/>
      <c r="GG27" s="76"/>
      <c r="GH27" s="76"/>
      <c r="GI27" s="76"/>
      <c r="GJ27" s="76"/>
      <c r="GK27" s="76"/>
      <c r="GL27" s="76"/>
      <c r="GM27" s="76"/>
      <c r="GN27" s="76"/>
      <c r="GO27" s="76"/>
      <c r="GP27" s="76"/>
      <c r="GQ27" s="76"/>
      <c r="GR27" s="76"/>
      <c r="GS27" s="76"/>
      <c r="GT27" s="76"/>
      <c r="GU27" s="76"/>
      <c r="GV27" s="76"/>
      <c r="GW27" s="76"/>
      <c r="GX27" s="76"/>
      <c r="GY27" s="76"/>
      <c r="GZ27" s="76"/>
      <c r="HA27" s="76"/>
      <c r="HB27" s="76"/>
      <c r="HC27" s="76"/>
      <c r="HD27" s="76"/>
      <c r="HE27" s="76"/>
      <c r="HF27" s="76"/>
      <c r="HG27" s="76"/>
      <c r="HH27" s="76"/>
      <c r="HI27" s="76"/>
      <c r="HJ27" s="76"/>
      <c r="HK27" s="76"/>
      <c r="HL27" s="76"/>
      <c r="HM27" s="76"/>
      <c r="HN27" s="76"/>
      <c r="HO27" s="76"/>
      <c r="HP27" s="76"/>
      <c r="HQ27" s="76"/>
      <c r="HR27" s="76"/>
      <c r="HS27" s="76"/>
      <c r="HT27" s="76"/>
      <c r="HU27" s="76"/>
      <c r="HV27" s="76"/>
      <c r="HW27" s="76"/>
      <c r="HX27" s="76"/>
      <c r="HY27" s="76"/>
      <c r="HZ27" s="76"/>
      <c r="IA27" s="76"/>
      <c r="IB27" s="76"/>
      <c r="IC27" s="76"/>
      <c r="ID27" s="76"/>
      <c r="IE27" s="76"/>
      <c r="IF27" s="76"/>
      <c r="IG27" s="76"/>
      <c r="IH27" s="76"/>
      <c r="II27" s="76"/>
      <c r="IJ27" s="76"/>
      <c r="IK27" s="76"/>
      <c r="IL27" s="76"/>
      <c r="IM27" s="76"/>
      <c r="IN27" s="76"/>
      <c r="IO27" s="76"/>
      <c r="IP27" s="76"/>
      <c r="IQ27" s="76"/>
      <c r="IR27" s="76"/>
      <c r="IS27" s="76"/>
      <c r="IT27" s="76"/>
      <c r="IU27" s="76"/>
      <c r="IV27" s="76"/>
      <c r="IW27" s="76"/>
      <c r="IX27" s="76"/>
      <c r="IY27" s="76"/>
      <c r="IZ27" s="76"/>
      <c r="JA27" s="76"/>
      <c r="JB27" s="76"/>
      <c r="JC27" s="76"/>
      <c r="JD27" s="76"/>
      <c r="JE27" s="76"/>
      <c r="JF27" s="76"/>
      <c r="JG27" s="76"/>
      <c r="JH27" s="76"/>
      <c r="JI27" s="76"/>
      <c r="JJ27" s="76"/>
      <c r="JK27" s="76"/>
    </row>
    <row r="28" spans="1:271" ht="20.100000000000001" customHeight="1" thickTop="1">
      <c r="A28" s="74"/>
      <c r="B28" s="74"/>
      <c r="C28" s="74"/>
      <c r="D28" s="74"/>
      <c r="E28" s="74"/>
      <c r="F28" s="74"/>
      <c r="G28" s="74"/>
      <c r="H28" s="74"/>
      <c r="I28" s="74"/>
      <c r="J28" s="74"/>
      <c r="K28" s="74"/>
      <c r="L28" s="74"/>
      <c r="M28" s="74"/>
      <c r="N28" s="74"/>
      <c r="O28" s="74"/>
      <c r="P28" s="74"/>
      <c r="Q28" s="74"/>
      <c r="R28" s="74"/>
      <c r="S28" s="74"/>
      <c r="T28" s="74"/>
      <c r="U28" s="74"/>
      <c r="V28" s="74"/>
      <c r="W28" s="74"/>
      <c r="X28" s="74"/>
      <c r="Y28" s="74"/>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c r="IQ28" s="76"/>
      <c r="IR28" s="76"/>
      <c r="IS28" s="76"/>
      <c r="IT28" s="76"/>
      <c r="IU28" s="76"/>
      <c r="IV28" s="76"/>
      <c r="IW28" s="76"/>
      <c r="IX28" s="76"/>
      <c r="IY28" s="76"/>
      <c r="IZ28" s="76"/>
      <c r="JA28" s="76"/>
      <c r="JB28" s="76"/>
      <c r="JC28" s="76"/>
      <c r="JD28" s="76"/>
      <c r="JE28" s="76"/>
      <c r="JF28" s="76"/>
      <c r="JG28" s="76"/>
      <c r="JH28" s="76"/>
      <c r="JI28" s="76"/>
      <c r="JJ28" s="76"/>
      <c r="JK28" s="76"/>
    </row>
    <row r="29" spans="1:271" ht="20.100000000000001" customHeight="1">
      <c r="A29" s="74"/>
      <c r="B29" s="74"/>
      <c r="C29" s="74"/>
      <c r="D29" s="74"/>
      <c r="E29" s="74"/>
      <c r="F29" s="74"/>
      <c r="G29" s="74"/>
      <c r="H29" s="74"/>
      <c r="I29" s="74"/>
      <c r="J29" s="74"/>
      <c r="K29" s="74"/>
      <c r="L29" s="74"/>
      <c r="M29" s="74"/>
      <c r="N29" s="74"/>
      <c r="O29" s="74"/>
      <c r="P29" s="74"/>
      <c r="Q29" s="74"/>
      <c r="R29" s="74"/>
      <c r="S29" s="74"/>
      <c r="T29" s="74"/>
      <c r="U29" s="74"/>
      <c r="V29" s="74"/>
      <c r="W29" s="74"/>
      <c r="X29" s="74"/>
      <c r="Y29" s="74"/>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c r="HP29" s="76"/>
      <c r="HQ29" s="76"/>
      <c r="HR29" s="76"/>
      <c r="HS29" s="76"/>
      <c r="HT29" s="76"/>
      <c r="HU29" s="76"/>
      <c r="HV29" s="76"/>
      <c r="HW29" s="76"/>
      <c r="HX29" s="76"/>
      <c r="HY29" s="76"/>
      <c r="HZ29" s="76"/>
      <c r="IA29" s="76"/>
      <c r="IB29" s="76"/>
      <c r="IC29" s="76"/>
      <c r="ID29" s="76"/>
      <c r="IE29" s="76"/>
      <c r="IF29" s="76"/>
      <c r="IG29" s="76"/>
      <c r="IH29" s="76"/>
      <c r="II29" s="76"/>
      <c r="IJ29" s="76"/>
      <c r="IK29" s="76"/>
      <c r="IL29" s="76"/>
      <c r="IM29" s="76"/>
      <c r="IN29" s="76"/>
      <c r="IO29" s="76"/>
      <c r="IP29" s="76"/>
      <c r="IQ29" s="76"/>
      <c r="IR29" s="76"/>
      <c r="IS29" s="76"/>
      <c r="IT29" s="76"/>
      <c r="IU29" s="76"/>
      <c r="IV29" s="76"/>
      <c r="IW29" s="76"/>
      <c r="IX29" s="76"/>
      <c r="IY29" s="76"/>
      <c r="IZ29" s="76"/>
      <c r="JA29" s="76"/>
      <c r="JB29" s="76"/>
      <c r="JC29" s="76"/>
      <c r="JD29" s="76"/>
      <c r="JE29" s="76"/>
      <c r="JF29" s="76"/>
      <c r="JG29" s="76"/>
      <c r="JH29" s="76"/>
      <c r="JI29" s="76"/>
      <c r="JJ29" s="76"/>
      <c r="JK29" s="76"/>
    </row>
    <row r="30" spans="1:271" ht="20.100000000000001" customHeight="1">
      <c r="A30" s="74"/>
      <c r="B30" s="74"/>
      <c r="C30" s="74"/>
      <c r="D30" s="74"/>
      <c r="E30" s="74"/>
      <c r="F30" s="74"/>
      <c r="G30" s="74"/>
      <c r="H30" s="74"/>
      <c r="I30" s="74"/>
      <c r="J30" s="74"/>
      <c r="K30" s="74"/>
      <c r="L30" s="74"/>
      <c r="M30" s="74"/>
      <c r="N30" s="74"/>
      <c r="O30" s="74"/>
      <c r="P30" s="74"/>
      <c r="Q30" s="74"/>
      <c r="R30" s="74"/>
      <c r="S30" s="74"/>
      <c r="T30" s="74"/>
      <c r="U30" s="74"/>
      <c r="V30" s="74"/>
      <c r="W30" s="74"/>
      <c r="X30" s="74"/>
      <c r="Y30" s="74"/>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76"/>
      <c r="EJ30" s="76"/>
      <c r="EK30" s="76"/>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76"/>
      <c r="FS30" s="76"/>
      <c r="FT30" s="76"/>
      <c r="FU30" s="76"/>
      <c r="FV30" s="76"/>
      <c r="FW30" s="76"/>
      <c r="FX30" s="76"/>
      <c r="FY30" s="76"/>
      <c r="FZ30" s="76"/>
      <c r="GA30" s="76"/>
      <c r="GB30" s="76"/>
      <c r="GC30" s="76"/>
      <c r="GD30" s="76"/>
      <c r="GE30" s="76"/>
      <c r="GF30" s="76"/>
      <c r="GG30" s="76"/>
      <c r="GH30" s="76"/>
      <c r="GI30" s="76"/>
      <c r="GJ30" s="76"/>
      <c r="GK30" s="76"/>
      <c r="GL30" s="76"/>
      <c r="GM30" s="76"/>
      <c r="GN30" s="76"/>
      <c r="GO30" s="76"/>
      <c r="GP30" s="76"/>
      <c r="GQ30" s="76"/>
      <c r="GR30" s="76"/>
      <c r="GS30" s="76"/>
      <c r="GT30" s="76"/>
      <c r="GU30" s="76"/>
      <c r="GV30" s="76"/>
      <c r="GW30" s="76"/>
      <c r="GX30" s="76"/>
      <c r="GY30" s="76"/>
      <c r="GZ30" s="76"/>
      <c r="HA30" s="76"/>
      <c r="HB30" s="76"/>
      <c r="HC30" s="76"/>
      <c r="HD30" s="76"/>
      <c r="HE30" s="76"/>
      <c r="HF30" s="76"/>
      <c r="HG30" s="76"/>
      <c r="HH30" s="76"/>
      <c r="HI30" s="76"/>
      <c r="HJ30" s="76"/>
      <c r="HK30" s="76"/>
      <c r="HL30" s="76"/>
      <c r="HM30" s="76"/>
      <c r="HN30" s="76"/>
      <c r="HO30" s="76"/>
      <c r="HP30" s="76"/>
      <c r="HQ30" s="76"/>
      <c r="HR30" s="76"/>
      <c r="HS30" s="76"/>
      <c r="HT30" s="76"/>
      <c r="HU30" s="76"/>
      <c r="HV30" s="76"/>
      <c r="HW30" s="76"/>
      <c r="HX30" s="76"/>
      <c r="HY30" s="76"/>
      <c r="HZ30" s="76"/>
      <c r="IA30" s="76"/>
      <c r="IB30" s="76"/>
      <c r="IC30" s="76"/>
      <c r="ID30" s="76"/>
      <c r="IE30" s="76"/>
      <c r="IF30" s="76"/>
      <c r="IG30" s="76"/>
      <c r="IH30" s="76"/>
      <c r="II30" s="76"/>
      <c r="IJ30" s="76"/>
      <c r="IK30" s="76"/>
      <c r="IL30" s="76"/>
      <c r="IM30" s="76"/>
      <c r="IN30" s="76"/>
      <c r="IO30" s="76"/>
      <c r="IP30" s="76"/>
      <c r="IQ30" s="76"/>
      <c r="IR30" s="76"/>
      <c r="IS30" s="76"/>
      <c r="IT30" s="76"/>
      <c r="IU30" s="76"/>
      <c r="IV30" s="76"/>
      <c r="IW30" s="76"/>
      <c r="IX30" s="76"/>
      <c r="IY30" s="76"/>
      <c r="IZ30" s="76"/>
      <c r="JA30" s="76"/>
      <c r="JB30" s="76"/>
      <c r="JC30" s="76"/>
      <c r="JD30" s="76"/>
      <c r="JE30" s="76"/>
      <c r="JF30" s="76"/>
      <c r="JG30" s="76"/>
      <c r="JH30" s="76"/>
      <c r="JI30" s="76"/>
      <c r="JJ30" s="76"/>
      <c r="JK30" s="76"/>
    </row>
    <row r="31" spans="1:271" ht="20.100000000000001" customHeight="1">
      <c r="A31" s="74"/>
      <c r="B31" s="74"/>
      <c r="C31" s="74"/>
      <c r="D31" s="74"/>
      <c r="E31" s="74"/>
      <c r="F31" s="180"/>
      <c r="G31" s="74"/>
      <c r="H31" s="74"/>
      <c r="I31" s="74"/>
      <c r="J31" s="74"/>
      <c r="K31" s="74"/>
      <c r="L31" s="74"/>
      <c r="M31" s="74"/>
      <c r="N31" s="74"/>
      <c r="O31" s="74"/>
      <c r="P31" s="74"/>
      <c r="Q31" s="74"/>
      <c r="R31" s="74"/>
      <c r="S31" s="74"/>
      <c r="T31" s="74"/>
      <c r="U31" s="74"/>
      <c r="V31" s="74"/>
      <c r="W31" s="74"/>
      <c r="X31" s="74"/>
      <c r="Y31" s="74"/>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c r="IW31" s="76"/>
      <c r="IX31" s="76"/>
      <c r="IY31" s="76"/>
      <c r="IZ31" s="76"/>
      <c r="JA31" s="76"/>
      <c r="JB31" s="76"/>
      <c r="JC31" s="76"/>
      <c r="JD31" s="76"/>
      <c r="JE31" s="76"/>
      <c r="JF31" s="76"/>
      <c r="JG31" s="76"/>
      <c r="JH31" s="76"/>
      <c r="JI31" s="76"/>
      <c r="JJ31" s="76"/>
      <c r="JK31" s="76"/>
    </row>
    <row r="32" spans="1:271" ht="20.100000000000001" customHeight="1">
      <c r="A32" s="74"/>
      <c r="B32" s="74"/>
      <c r="C32" s="74"/>
      <c r="D32" s="74"/>
      <c r="E32" s="74"/>
      <c r="F32" s="180"/>
      <c r="G32" s="74"/>
      <c r="H32" s="74"/>
      <c r="I32" s="74"/>
      <c r="J32" s="74"/>
      <c r="K32" s="74"/>
      <c r="L32" s="74"/>
      <c r="M32" s="74"/>
      <c r="N32" s="74"/>
      <c r="O32" s="74"/>
      <c r="P32" s="74"/>
      <c r="Q32" s="74"/>
      <c r="R32" s="74"/>
      <c r="S32" s="74"/>
      <c r="T32" s="74"/>
      <c r="U32" s="74"/>
      <c r="V32" s="74"/>
      <c r="W32" s="74"/>
      <c r="X32" s="74"/>
      <c r="Y32" s="74"/>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c r="DM32" s="76"/>
      <c r="DN32" s="76"/>
      <c r="DO32" s="76"/>
      <c r="DP32" s="76"/>
      <c r="DQ32" s="76"/>
      <c r="DR32" s="76"/>
      <c r="DS32" s="76"/>
      <c r="DT32" s="76"/>
      <c r="DU32" s="76"/>
      <c r="DV32" s="76"/>
      <c r="DW32" s="76"/>
      <c r="DX32" s="76"/>
      <c r="DY32" s="76"/>
      <c r="DZ32" s="76"/>
      <c r="EA32" s="76"/>
      <c r="EB32" s="76"/>
      <c r="EC32" s="76"/>
      <c r="ED32" s="76"/>
      <c r="EE32" s="76"/>
      <c r="EF32" s="76"/>
      <c r="EG32" s="76"/>
      <c r="EH32" s="76"/>
      <c r="EI32" s="76"/>
      <c r="EJ32" s="76"/>
      <c r="EK32" s="76"/>
      <c r="EL32" s="76"/>
      <c r="EM32" s="76"/>
      <c r="EN32" s="76"/>
      <c r="EO32" s="76"/>
      <c r="EP32" s="76"/>
      <c r="EQ32" s="76"/>
      <c r="ER32" s="76"/>
      <c r="ES32" s="76"/>
      <c r="ET32" s="76"/>
      <c r="EU32" s="76"/>
      <c r="EV32" s="76"/>
      <c r="EW32" s="76"/>
      <c r="EX32" s="76"/>
      <c r="EY32" s="76"/>
      <c r="EZ32" s="76"/>
      <c r="FA32" s="76"/>
      <c r="FB32" s="76"/>
      <c r="FC32" s="76"/>
      <c r="FD32" s="76"/>
      <c r="FE32" s="76"/>
      <c r="FF32" s="76"/>
      <c r="FG32" s="76"/>
      <c r="FH32" s="76"/>
      <c r="FI32" s="76"/>
      <c r="FJ32" s="76"/>
      <c r="FK32" s="76"/>
      <c r="FL32" s="76"/>
      <c r="FM32" s="76"/>
      <c r="FN32" s="76"/>
      <c r="FO32" s="76"/>
      <c r="FP32" s="76"/>
      <c r="FQ32" s="76"/>
      <c r="FR32" s="76"/>
      <c r="FS32" s="76"/>
      <c r="FT32" s="76"/>
      <c r="FU32" s="76"/>
      <c r="FV32" s="76"/>
      <c r="FW32" s="76"/>
      <c r="FX32" s="76"/>
      <c r="FY32" s="76"/>
      <c r="FZ32" s="76"/>
      <c r="GA32" s="76"/>
      <c r="GB32" s="76"/>
      <c r="GC32" s="76"/>
      <c r="GD32" s="76"/>
      <c r="GE32" s="76"/>
      <c r="GF32" s="76"/>
      <c r="GG32" s="76"/>
      <c r="GH32" s="76"/>
      <c r="GI32" s="76"/>
      <c r="GJ32" s="76"/>
      <c r="GK32" s="76"/>
      <c r="GL32" s="76"/>
      <c r="GM32" s="76"/>
      <c r="GN32" s="76"/>
      <c r="GO32" s="76"/>
      <c r="GP32" s="76"/>
      <c r="GQ32" s="76"/>
      <c r="GR32" s="76"/>
      <c r="GS32" s="76"/>
      <c r="GT32" s="76"/>
      <c r="GU32" s="76"/>
      <c r="GV32" s="76"/>
      <c r="GW32" s="76"/>
      <c r="GX32" s="76"/>
      <c r="GY32" s="76"/>
      <c r="GZ32" s="76"/>
      <c r="HA32" s="76"/>
      <c r="HB32" s="76"/>
      <c r="HC32" s="76"/>
      <c r="HD32" s="76"/>
      <c r="HE32" s="76"/>
      <c r="HF32" s="76"/>
      <c r="HG32" s="76"/>
      <c r="HH32" s="76"/>
      <c r="HI32" s="76"/>
      <c r="HJ32" s="76"/>
      <c r="HK32" s="76"/>
      <c r="HL32" s="76"/>
      <c r="HM32" s="76"/>
      <c r="HN32" s="76"/>
      <c r="HO32" s="76"/>
      <c r="HP32" s="76"/>
      <c r="HQ32" s="76"/>
      <c r="HR32" s="76"/>
      <c r="HS32" s="76"/>
      <c r="HT32" s="76"/>
      <c r="HU32" s="76"/>
      <c r="HV32" s="76"/>
      <c r="HW32" s="76"/>
      <c r="HX32" s="76"/>
      <c r="HY32" s="76"/>
      <c r="HZ32" s="76"/>
      <c r="IA32" s="76"/>
      <c r="IB32" s="76"/>
      <c r="IC32" s="76"/>
      <c r="ID32" s="76"/>
      <c r="IE32" s="76"/>
      <c r="IF32" s="76"/>
      <c r="IG32" s="76"/>
      <c r="IH32" s="76"/>
      <c r="II32" s="76"/>
      <c r="IJ32" s="76"/>
      <c r="IK32" s="76"/>
      <c r="IL32" s="76"/>
      <c r="IM32" s="76"/>
      <c r="IN32" s="76"/>
      <c r="IO32" s="76"/>
      <c r="IP32" s="76"/>
      <c r="IQ32" s="76"/>
      <c r="IR32" s="76"/>
      <c r="IS32" s="76"/>
      <c r="IT32" s="76"/>
      <c r="IU32" s="76"/>
      <c r="IV32" s="76"/>
      <c r="IW32" s="76"/>
      <c r="IX32" s="76"/>
      <c r="IY32" s="76"/>
      <c r="IZ32" s="76"/>
      <c r="JA32" s="76"/>
      <c r="JB32" s="76"/>
      <c r="JC32" s="76"/>
      <c r="JD32" s="76"/>
      <c r="JE32" s="76"/>
      <c r="JF32" s="76"/>
      <c r="JG32" s="76"/>
      <c r="JH32" s="76"/>
      <c r="JI32" s="76"/>
      <c r="JJ32" s="76"/>
      <c r="JK32" s="76"/>
    </row>
    <row r="33" spans="1:271" ht="20.100000000000001" customHeight="1">
      <c r="A33" s="74"/>
      <c r="B33" s="74"/>
      <c r="C33" s="74"/>
      <c r="D33" s="74"/>
      <c r="E33" s="74"/>
      <c r="Q33" s="74"/>
      <c r="R33" s="74"/>
      <c r="S33" s="74"/>
      <c r="T33" s="74"/>
      <c r="U33" s="74"/>
      <c r="V33" s="74"/>
      <c r="W33" s="74"/>
      <c r="X33" s="74"/>
      <c r="Y33" s="74"/>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c r="DM33" s="76"/>
      <c r="DN33" s="76"/>
      <c r="DO33" s="76"/>
      <c r="DP33" s="76"/>
      <c r="DQ33" s="76"/>
      <c r="DR33" s="76"/>
      <c r="DS33" s="76"/>
      <c r="DT33" s="76"/>
      <c r="DU33" s="76"/>
      <c r="DV33" s="76"/>
      <c r="DW33" s="76"/>
      <c r="DX33" s="76"/>
      <c r="DY33" s="76"/>
      <c r="DZ33" s="76"/>
      <c r="EA33" s="76"/>
      <c r="EB33" s="76"/>
      <c r="EC33" s="76"/>
      <c r="ED33" s="76"/>
      <c r="EE33" s="76"/>
      <c r="EF33" s="76"/>
      <c r="EG33" s="76"/>
      <c r="EH33" s="76"/>
      <c r="EI33" s="76"/>
      <c r="EJ33" s="76"/>
      <c r="EK33" s="76"/>
      <c r="EL33" s="76"/>
      <c r="EM33" s="76"/>
      <c r="EN33" s="76"/>
      <c r="EO33" s="76"/>
      <c r="EP33" s="76"/>
      <c r="EQ33" s="76"/>
      <c r="ER33" s="76"/>
      <c r="ES33" s="76"/>
      <c r="ET33" s="76"/>
      <c r="EU33" s="76"/>
      <c r="EV33" s="76"/>
      <c r="EW33" s="76"/>
      <c r="EX33" s="76"/>
      <c r="EY33" s="76"/>
      <c r="EZ33" s="76"/>
      <c r="FA33" s="76"/>
      <c r="FB33" s="76"/>
      <c r="FC33" s="76"/>
      <c r="FD33" s="76"/>
      <c r="FE33" s="76"/>
      <c r="FF33" s="76"/>
      <c r="FG33" s="76"/>
      <c r="FH33" s="76"/>
      <c r="FI33" s="76"/>
      <c r="FJ33" s="76"/>
      <c r="FK33" s="76"/>
      <c r="FL33" s="76"/>
      <c r="FM33" s="76"/>
      <c r="FN33" s="76"/>
      <c r="FO33" s="76"/>
      <c r="FP33" s="76"/>
      <c r="FQ33" s="76"/>
      <c r="FR33" s="76"/>
      <c r="FS33" s="76"/>
      <c r="FT33" s="76"/>
      <c r="FU33" s="76"/>
      <c r="FV33" s="76"/>
      <c r="FW33" s="76"/>
      <c r="FX33" s="76"/>
      <c r="FY33" s="76"/>
      <c r="FZ33" s="76"/>
      <c r="GA33" s="76"/>
      <c r="GB33" s="76"/>
      <c r="GC33" s="76"/>
      <c r="GD33" s="76"/>
      <c r="GE33" s="76"/>
      <c r="GF33" s="76"/>
      <c r="GG33" s="76"/>
      <c r="GH33" s="76"/>
      <c r="GI33" s="76"/>
      <c r="GJ33" s="76"/>
      <c r="GK33" s="76"/>
      <c r="GL33" s="76"/>
      <c r="GM33" s="76"/>
      <c r="GN33" s="76"/>
      <c r="GO33" s="76"/>
      <c r="GP33" s="76"/>
      <c r="GQ33" s="76"/>
      <c r="GR33" s="76"/>
      <c r="GS33" s="76"/>
      <c r="GT33" s="76"/>
      <c r="GU33" s="76"/>
      <c r="GV33" s="76"/>
      <c r="GW33" s="76"/>
      <c r="GX33" s="76"/>
      <c r="GY33" s="76"/>
      <c r="GZ33" s="76"/>
      <c r="HA33" s="76"/>
      <c r="HB33" s="76"/>
      <c r="HC33" s="76"/>
      <c r="HD33" s="76"/>
      <c r="HE33" s="76"/>
      <c r="HF33" s="76"/>
      <c r="HG33" s="76"/>
      <c r="HH33" s="76"/>
      <c r="HI33" s="76"/>
      <c r="HJ33" s="76"/>
      <c r="HK33" s="76"/>
      <c r="HL33" s="76"/>
      <c r="HM33" s="76"/>
      <c r="HN33" s="76"/>
      <c r="HO33" s="76"/>
      <c r="HP33" s="76"/>
      <c r="HQ33" s="76"/>
      <c r="HR33" s="76"/>
      <c r="HS33" s="76"/>
      <c r="HT33" s="76"/>
      <c r="HU33" s="76"/>
      <c r="HV33" s="76"/>
      <c r="HW33" s="76"/>
      <c r="HX33" s="76"/>
      <c r="HY33" s="76"/>
      <c r="HZ33" s="76"/>
      <c r="IA33" s="76"/>
      <c r="IB33" s="76"/>
      <c r="IC33" s="76"/>
      <c r="ID33" s="76"/>
      <c r="IE33" s="76"/>
      <c r="IF33" s="76"/>
      <c r="IG33" s="76"/>
      <c r="IH33" s="76"/>
      <c r="II33" s="76"/>
      <c r="IJ33" s="76"/>
      <c r="IK33" s="76"/>
      <c r="IL33" s="76"/>
      <c r="IM33" s="76"/>
      <c r="IN33" s="76"/>
      <c r="IO33" s="76"/>
      <c r="IP33" s="76"/>
      <c r="IQ33" s="76"/>
      <c r="IR33" s="76"/>
      <c r="IS33" s="76"/>
      <c r="IT33" s="76"/>
      <c r="IU33" s="76"/>
      <c r="IV33" s="76"/>
      <c r="IW33" s="76"/>
      <c r="IX33" s="76"/>
      <c r="IY33" s="76"/>
      <c r="IZ33" s="76"/>
      <c r="JA33" s="76"/>
      <c r="JB33" s="76"/>
      <c r="JC33" s="76"/>
      <c r="JD33" s="76"/>
      <c r="JE33" s="76"/>
      <c r="JF33" s="76"/>
      <c r="JG33" s="76"/>
      <c r="JH33" s="76"/>
      <c r="JI33" s="76"/>
      <c r="JJ33" s="76"/>
      <c r="JK33" s="76"/>
    </row>
    <row r="34" spans="1:271" ht="20.100000000000001" customHeight="1">
      <c r="A34" s="74"/>
      <c r="B34" s="74"/>
      <c r="C34" s="74"/>
      <c r="D34" s="74"/>
      <c r="E34" s="74"/>
      <c r="Q34" s="74"/>
      <c r="R34" s="74"/>
      <c r="S34" s="74"/>
      <c r="T34" s="74"/>
      <c r="U34" s="74"/>
      <c r="V34" s="74"/>
      <c r="W34" s="74"/>
      <c r="X34" s="74"/>
      <c r="Y34" s="74"/>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76"/>
      <c r="BQ34" s="76"/>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c r="DE34" s="76"/>
      <c r="DF34" s="76"/>
      <c r="DG34" s="76"/>
      <c r="DH34" s="76"/>
      <c r="DI34" s="76"/>
      <c r="DJ34" s="76"/>
      <c r="DK34" s="76"/>
      <c r="DL34" s="76"/>
      <c r="DM34" s="76"/>
      <c r="DN34" s="76"/>
      <c r="DO34" s="76"/>
      <c r="DP34" s="76"/>
      <c r="DQ34" s="76"/>
      <c r="DR34" s="76"/>
      <c r="DS34" s="76"/>
      <c r="DT34" s="76"/>
      <c r="DU34" s="76"/>
      <c r="DV34" s="76"/>
      <c r="DW34" s="76"/>
      <c r="DX34" s="76"/>
      <c r="DY34" s="76"/>
      <c r="DZ34" s="76"/>
      <c r="EA34" s="76"/>
      <c r="EB34" s="76"/>
      <c r="EC34" s="76"/>
      <c r="ED34" s="76"/>
      <c r="EE34" s="76"/>
      <c r="EF34" s="76"/>
      <c r="EG34" s="76"/>
      <c r="EH34" s="76"/>
      <c r="EI34" s="76"/>
      <c r="EJ34" s="76"/>
      <c r="EK34" s="76"/>
      <c r="EL34" s="76"/>
      <c r="EM34" s="76"/>
      <c r="EN34" s="76"/>
      <c r="EO34" s="76"/>
      <c r="EP34" s="76"/>
      <c r="EQ34" s="76"/>
      <c r="ER34" s="76"/>
      <c r="ES34" s="76"/>
      <c r="ET34" s="76"/>
      <c r="EU34" s="76"/>
      <c r="EV34" s="76"/>
      <c r="EW34" s="76"/>
      <c r="EX34" s="76"/>
      <c r="EY34" s="76"/>
      <c r="EZ34" s="76"/>
      <c r="FA34" s="76"/>
      <c r="FB34" s="76"/>
      <c r="FC34" s="76"/>
      <c r="FD34" s="76"/>
      <c r="FE34" s="76"/>
      <c r="FF34" s="76"/>
      <c r="FG34" s="76"/>
      <c r="FH34" s="76"/>
      <c r="FI34" s="76"/>
      <c r="FJ34" s="76"/>
      <c r="FK34" s="76"/>
      <c r="FL34" s="76"/>
      <c r="FM34" s="76"/>
      <c r="FN34" s="76"/>
      <c r="FO34" s="76"/>
      <c r="FP34" s="76"/>
      <c r="FQ34" s="76"/>
      <c r="FR34" s="76"/>
      <c r="FS34" s="76"/>
      <c r="FT34" s="76"/>
      <c r="FU34" s="76"/>
      <c r="FV34" s="76"/>
      <c r="FW34" s="76"/>
      <c r="FX34" s="76"/>
      <c r="FY34" s="76"/>
      <c r="FZ34" s="76"/>
      <c r="GA34" s="76"/>
      <c r="GB34" s="76"/>
      <c r="GC34" s="76"/>
      <c r="GD34" s="76"/>
      <c r="GE34" s="76"/>
      <c r="GF34" s="76"/>
      <c r="GG34" s="76"/>
      <c r="GH34" s="76"/>
      <c r="GI34" s="76"/>
      <c r="GJ34" s="76"/>
      <c r="GK34" s="76"/>
      <c r="GL34" s="76"/>
      <c r="GM34" s="76"/>
      <c r="GN34" s="76"/>
      <c r="GO34" s="76"/>
      <c r="GP34" s="76"/>
      <c r="GQ34" s="76"/>
      <c r="GR34" s="76"/>
      <c r="GS34" s="76"/>
      <c r="GT34" s="76"/>
      <c r="GU34" s="76"/>
      <c r="GV34" s="76"/>
      <c r="GW34" s="76"/>
      <c r="GX34" s="76"/>
      <c r="GY34" s="76"/>
      <c r="GZ34" s="76"/>
      <c r="HA34" s="76"/>
      <c r="HB34" s="76"/>
      <c r="HC34" s="76"/>
      <c r="HD34" s="76"/>
      <c r="HE34" s="76"/>
      <c r="HF34" s="76"/>
      <c r="HG34" s="76"/>
      <c r="HH34" s="76"/>
      <c r="HI34" s="76"/>
      <c r="HJ34" s="76"/>
      <c r="HK34" s="76"/>
      <c r="HL34" s="76"/>
      <c r="HM34" s="76"/>
      <c r="HN34" s="76"/>
      <c r="HO34" s="76"/>
      <c r="HP34" s="76"/>
      <c r="HQ34" s="76"/>
      <c r="HR34" s="76"/>
      <c r="HS34" s="76"/>
      <c r="HT34" s="76"/>
      <c r="HU34" s="76"/>
      <c r="HV34" s="76"/>
      <c r="HW34" s="76"/>
      <c r="HX34" s="76"/>
      <c r="HY34" s="76"/>
      <c r="HZ34" s="76"/>
      <c r="IA34" s="76"/>
      <c r="IB34" s="76"/>
      <c r="IC34" s="76"/>
      <c r="ID34" s="76"/>
      <c r="IE34" s="76"/>
      <c r="IF34" s="76"/>
      <c r="IG34" s="76"/>
      <c r="IH34" s="76"/>
      <c r="II34" s="76"/>
      <c r="IJ34" s="76"/>
      <c r="IK34" s="76"/>
      <c r="IL34" s="76"/>
      <c r="IM34" s="76"/>
      <c r="IN34" s="76"/>
      <c r="IO34" s="76"/>
      <c r="IP34" s="76"/>
      <c r="IQ34" s="76"/>
      <c r="IR34" s="76"/>
      <c r="IS34" s="76"/>
      <c r="IT34" s="76"/>
      <c r="IU34" s="76"/>
      <c r="IV34" s="76"/>
      <c r="IW34" s="76"/>
      <c r="IX34" s="76"/>
      <c r="IY34" s="76"/>
      <c r="IZ34" s="76"/>
      <c r="JA34" s="76"/>
      <c r="JB34" s="76"/>
      <c r="JC34" s="76"/>
      <c r="JD34" s="76"/>
      <c r="JE34" s="76"/>
      <c r="JF34" s="76"/>
      <c r="JG34" s="76"/>
      <c r="JH34" s="76"/>
      <c r="JI34" s="76"/>
      <c r="JJ34" s="76"/>
      <c r="JK34" s="76"/>
    </row>
    <row r="35" spans="1:271" ht="20.100000000000001" customHeight="1">
      <c r="A35" s="74"/>
      <c r="B35" s="74"/>
      <c r="C35" s="74"/>
      <c r="D35" s="74"/>
      <c r="E35" s="74"/>
      <c r="F35" s="181"/>
      <c r="G35" s="74"/>
      <c r="H35" s="74"/>
      <c r="I35" s="74"/>
      <c r="J35" s="74"/>
      <c r="K35" s="74"/>
      <c r="L35" s="74"/>
      <c r="M35" s="74"/>
      <c r="N35" s="74"/>
      <c r="O35" s="74"/>
      <c r="P35" s="74"/>
      <c r="Q35" s="74"/>
      <c r="R35" s="74"/>
      <c r="S35" s="74"/>
      <c r="T35" s="74"/>
      <c r="U35" s="74"/>
      <c r="V35" s="74"/>
      <c r="W35" s="74"/>
      <c r="X35" s="74"/>
      <c r="Y35" s="74"/>
      <c r="Z35" s="74"/>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c r="DM35" s="76"/>
      <c r="DN35" s="76"/>
      <c r="DO35" s="76"/>
      <c r="DP35" s="76"/>
      <c r="DQ35" s="76"/>
      <c r="DR35" s="76"/>
      <c r="DS35" s="76"/>
      <c r="DT35" s="76"/>
      <c r="DU35" s="76"/>
      <c r="DV35" s="76"/>
      <c r="DW35" s="76"/>
      <c r="DX35" s="76"/>
      <c r="DY35" s="76"/>
      <c r="DZ35" s="76"/>
      <c r="EA35" s="76"/>
      <c r="EB35" s="76"/>
      <c r="EC35" s="76"/>
      <c r="ED35" s="76"/>
      <c r="EE35" s="76"/>
      <c r="EF35" s="76"/>
      <c r="EG35" s="76"/>
      <c r="EH35" s="76"/>
      <c r="EI35" s="76"/>
      <c r="EJ35" s="76"/>
      <c r="EK35" s="76"/>
      <c r="EL35" s="76"/>
      <c r="EM35" s="76"/>
      <c r="EN35" s="76"/>
      <c r="EO35" s="76"/>
      <c r="EP35" s="76"/>
      <c r="EQ35" s="76"/>
      <c r="ER35" s="76"/>
      <c r="ES35" s="76"/>
      <c r="ET35" s="76"/>
      <c r="EU35" s="76"/>
      <c r="EV35" s="76"/>
      <c r="EW35" s="76"/>
      <c r="EX35" s="76"/>
      <c r="EY35" s="76"/>
      <c r="EZ35" s="76"/>
      <c r="FA35" s="76"/>
      <c r="FB35" s="76"/>
      <c r="FC35" s="76"/>
      <c r="FD35" s="76"/>
      <c r="FE35" s="76"/>
      <c r="FF35" s="76"/>
      <c r="FG35" s="76"/>
      <c r="FH35" s="76"/>
      <c r="FI35" s="76"/>
      <c r="FJ35" s="76"/>
      <c r="FK35" s="76"/>
      <c r="FL35" s="76"/>
      <c r="FM35" s="76"/>
      <c r="FN35" s="76"/>
      <c r="FO35" s="76"/>
      <c r="FP35" s="76"/>
      <c r="FQ35" s="76"/>
      <c r="FR35" s="76"/>
      <c r="FS35" s="76"/>
      <c r="FT35" s="76"/>
      <c r="FU35" s="76"/>
      <c r="FV35" s="76"/>
      <c r="FW35" s="76"/>
      <c r="FX35" s="76"/>
      <c r="FY35" s="76"/>
      <c r="FZ35" s="76"/>
      <c r="GA35" s="76"/>
      <c r="GB35" s="76"/>
      <c r="GC35" s="76"/>
      <c r="GD35" s="76"/>
      <c r="GE35" s="76"/>
      <c r="GF35" s="76"/>
      <c r="GG35" s="76"/>
      <c r="GH35" s="76"/>
      <c r="GI35" s="76"/>
      <c r="GJ35" s="76"/>
      <c r="GK35" s="76"/>
      <c r="GL35" s="76"/>
      <c r="GM35" s="76"/>
      <c r="GN35" s="76"/>
      <c r="GO35" s="76"/>
      <c r="GP35" s="76"/>
      <c r="GQ35" s="76"/>
      <c r="GR35" s="76"/>
      <c r="GS35" s="76"/>
      <c r="GT35" s="76"/>
      <c r="GU35" s="76"/>
      <c r="GV35" s="76"/>
      <c r="GW35" s="76"/>
      <c r="GX35" s="76"/>
      <c r="GY35" s="76"/>
      <c r="GZ35" s="76"/>
      <c r="HA35" s="76"/>
      <c r="HB35" s="76"/>
      <c r="HC35" s="76"/>
      <c r="HD35" s="76"/>
      <c r="HE35" s="76"/>
      <c r="HF35" s="76"/>
      <c r="HG35" s="76"/>
      <c r="HH35" s="76"/>
      <c r="HI35" s="76"/>
      <c r="HJ35" s="76"/>
      <c r="HK35" s="76"/>
    </row>
    <row r="36" spans="1:271" ht="20.100000000000001" customHeight="1">
      <c r="A36" s="74"/>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6"/>
      <c r="GP36" s="76"/>
      <c r="GQ36" s="76"/>
      <c r="GR36" s="76"/>
      <c r="GS36" s="76"/>
      <c r="GT36" s="76"/>
      <c r="GU36" s="76"/>
      <c r="GV36" s="76"/>
      <c r="GW36" s="76"/>
      <c r="GX36" s="76"/>
      <c r="GY36" s="76"/>
      <c r="GZ36" s="76"/>
      <c r="HA36" s="76"/>
      <c r="HB36" s="76"/>
      <c r="HC36" s="76"/>
      <c r="HD36" s="76"/>
      <c r="HE36" s="76"/>
      <c r="HF36" s="76"/>
      <c r="HG36" s="76"/>
      <c r="HH36" s="76"/>
      <c r="HI36" s="76"/>
      <c r="HJ36" s="76"/>
      <c r="HK36" s="76"/>
    </row>
    <row r="37" spans="1:271" ht="20.100000000000001" customHeight="1">
      <c r="A37" s="74"/>
      <c r="B37" s="74"/>
      <c r="C37" s="74"/>
      <c r="D37" s="74"/>
      <c r="E37" s="74"/>
      <c r="F37" s="74"/>
      <c r="G37" s="74"/>
      <c r="H37" s="74"/>
      <c r="I37" s="74"/>
      <c r="J37" s="74"/>
      <c r="K37" s="74"/>
      <c r="L37" s="74"/>
      <c r="M37" s="74"/>
      <c r="N37" s="74"/>
      <c r="O37" s="74"/>
      <c r="P37" s="74"/>
      <c r="Q37" s="74"/>
      <c r="R37" s="74"/>
      <c r="S37" s="74"/>
      <c r="T37" s="74"/>
      <c r="U37" s="74"/>
      <c r="V37" s="74"/>
      <c r="W37" s="74"/>
      <c r="X37" s="74"/>
      <c r="Y37" s="74"/>
      <c r="Z37" s="74"/>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76"/>
      <c r="DP37" s="76"/>
      <c r="DQ37" s="76"/>
      <c r="DR37" s="76"/>
      <c r="DS37" s="76"/>
      <c r="DT37" s="76"/>
      <c r="DU37" s="76"/>
      <c r="DV37" s="76"/>
      <c r="DW37" s="76"/>
      <c r="DX37" s="76"/>
      <c r="DY37" s="76"/>
      <c r="DZ37" s="76"/>
      <c r="EA37" s="76"/>
      <c r="EB37" s="76"/>
      <c r="EC37" s="76"/>
      <c r="ED37" s="76"/>
      <c r="EE37" s="76"/>
      <c r="EF37" s="76"/>
      <c r="EG37" s="76"/>
      <c r="EH37" s="76"/>
      <c r="EI37" s="76"/>
      <c r="EJ37" s="76"/>
      <c r="EK37" s="76"/>
      <c r="EL37" s="76"/>
      <c r="EM37" s="76"/>
      <c r="EN37" s="76"/>
      <c r="EO37" s="76"/>
      <c r="EP37" s="76"/>
      <c r="EQ37" s="76"/>
      <c r="ER37" s="76"/>
      <c r="ES37" s="76"/>
      <c r="ET37" s="76"/>
      <c r="EU37" s="76"/>
      <c r="EV37" s="76"/>
      <c r="EW37" s="76"/>
      <c r="EX37" s="76"/>
      <c r="EY37" s="76"/>
      <c r="EZ37" s="76"/>
      <c r="FA37" s="76"/>
      <c r="FB37" s="76"/>
      <c r="FC37" s="76"/>
      <c r="FD37" s="76"/>
      <c r="FE37" s="76"/>
      <c r="FF37" s="76"/>
      <c r="FG37" s="76"/>
      <c r="FH37" s="76"/>
      <c r="FI37" s="76"/>
      <c r="FJ37" s="76"/>
      <c r="FK37" s="76"/>
      <c r="FL37" s="76"/>
      <c r="FM37" s="76"/>
      <c r="FN37" s="76"/>
      <c r="FO37" s="76"/>
      <c r="FP37" s="76"/>
      <c r="FQ37" s="76"/>
      <c r="FR37" s="76"/>
      <c r="FS37" s="76"/>
      <c r="FT37" s="76"/>
      <c r="FU37" s="76"/>
      <c r="FV37" s="76"/>
      <c r="FW37" s="76"/>
      <c r="FX37" s="76"/>
      <c r="FY37" s="76"/>
      <c r="FZ37" s="76"/>
      <c r="GA37" s="76"/>
      <c r="GB37" s="76"/>
      <c r="GC37" s="76"/>
      <c r="GD37" s="76"/>
      <c r="GE37" s="76"/>
      <c r="GF37" s="76"/>
      <c r="GG37" s="76"/>
      <c r="GH37" s="76"/>
      <c r="GI37" s="76"/>
      <c r="GJ37" s="76"/>
      <c r="GK37" s="76"/>
      <c r="GL37" s="76"/>
      <c r="GM37" s="76"/>
      <c r="GN37" s="76"/>
      <c r="GO37" s="76"/>
      <c r="GP37" s="76"/>
      <c r="GQ37" s="76"/>
      <c r="GR37" s="76"/>
      <c r="GS37" s="76"/>
      <c r="GT37" s="76"/>
      <c r="GU37" s="76"/>
      <c r="GV37" s="76"/>
      <c r="GW37" s="76"/>
      <c r="GX37" s="76"/>
      <c r="GY37" s="76"/>
      <c r="GZ37" s="76"/>
      <c r="HA37" s="76"/>
      <c r="HB37" s="76"/>
      <c r="HC37" s="76"/>
      <c r="HD37" s="76"/>
      <c r="HE37" s="76"/>
      <c r="HF37" s="76"/>
      <c r="HG37" s="76"/>
      <c r="HH37" s="76"/>
      <c r="HI37" s="76"/>
      <c r="HJ37" s="76"/>
      <c r="HK37" s="76"/>
    </row>
    <row r="38" spans="1:271" ht="20.100000000000001" customHeight="1">
      <c r="A38" s="74"/>
      <c r="B38" s="74"/>
      <c r="C38" s="74"/>
      <c r="D38" s="74"/>
      <c r="E38" s="74"/>
      <c r="F38" s="74"/>
      <c r="G38" s="74"/>
      <c r="H38" s="74"/>
      <c r="I38" s="74"/>
      <c r="J38" s="74"/>
      <c r="K38" s="74"/>
      <c r="L38" s="74"/>
      <c r="M38" s="74"/>
      <c r="N38" s="74"/>
      <c r="O38" s="74"/>
      <c r="P38" s="74"/>
      <c r="Q38" s="74"/>
      <c r="R38" s="74"/>
      <c r="S38" s="74"/>
      <c r="T38" s="74"/>
      <c r="U38" s="74"/>
      <c r="V38" s="74"/>
      <c r="W38" s="74"/>
      <c r="X38" s="74"/>
      <c r="Y38" s="74"/>
      <c r="Z38" s="74"/>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76"/>
      <c r="DP38" s="76"/>
      <c r="DQ38" s="76"/>
      <c r="DR38" s="76"/>
      <c r="DS38" s="76"/>
      <c r="DT38" s="76"/>
      <c r="DU38" s="76"/>
      <c r="DV38" s="76"/>
      <c r="DW38" s="76"/>
      <c r="DX38" s="76"/>
      <c r="DY38" s="76"/>
      <c r="DZ38" s="76"/>
      <c r="EA38" s="76"/>
      <c r="EB38" s="76"/>
      <c r="EC38" s="76"/>
      <c r="ED38" s="76"/>
      <c r="EE38" s="76"/>
      <c r="EF38" s="76"/>
      <c r="EG38" s="76"/>
      <c r="EH38" s="76"/>
      <c r="EI38" s="76"/>
      <c r="EJ38" s="76"/>
      <c r="EK38" s="76"/>
      <c r="EL38" s="76"/>
      <c r="EM38" s="76"/>
      <c r="EN38" s="76"/>
      <c r="EO38" s="76"/>
      <c r="EP38" s="76"/>
      <c r="EQ38" s="76"/>
      <c r="ER38" s="76"/>
      <c r="ES38" s="76"/>
      <c r="ET38" s="76"/>
      <c r="EU38" s="76"/>
      <c r="EV38" s="76"/>
      <c r="EW38" s="76"/>
      <c r="EX38" s="76"/>
      <c r="EY38" s="76"/>
      <c r="EZ38" s="76"/>
      <c r="FA38" s="76"/>
      <c r="FB38" s="76"/>
      <c r="FC38" s="76"/>
      <c r="FD38" s="76"/>
      <c r="FE38" s="76"/>
      <c r="FF38" s="76"/>
      <c r="FG38" s="76"/>
      <c r="FH38" s="76"/>
      <c r="FI38" s="76"/>
      <c r="FJ38" s="76"/>
      <c r="FK38" s="76"/>
      <c r="FL38" s="76"/>
      <c r="FM38" s="76"/>
      <c r="FN38" s="76"/>
      <c r="FO38" s="76"/>
      <c r="FP38" s="76"/>
      <c r="FQ38" s="76"/>
      <c r="FR38" s="76"/>
      <c r="FS38" s="76"/>
      <c r="FT38" s="76"/>
      <c r="FU38" s="76"/>
      <c r="FV38" s="76"/>
      <c r="FW38" s="76"/>
      <c r="FX38" s="76"/>
      <c r="FY38" s="76"/>
      <c r="FZ38" s="76"/>
      <c r="GA38" s="76"/>
      <c r="GB38" s="76"/>
      <c r="GC38" s="76"/>
      <c r="GD38" s="76"/>
      <c r="GE38" s="76"/>
      <c r="GF38" s="76"/>
      <c r="GG38" s="76"/>
      <c r="GH38" s="76"/>
      <c r="GI38" s="76"/>
      <c r="GJ38" s="76"/>
      <c r="GK38" s="76"/>
      <c r="GL38" s="76"/>
      <c r="GM38" s="76"/>
      <c r="GN38" s="76"/>
      <c r="GO38" s="76"/>
      <c r="GP38" s="76"/>
      <c r="GQ38" s="76"/>
      <c r="GR38" s="76"/>
      <c r="GS38" s="76"/>
      <c r="GT38" s="76"/>
      <c r="GU38" s="76"/>
      <c r="GV38" s="76"/>
      <c r="GW38" s="76"/>
      <c r="GX38" s="76"/>
      <c r="GY38" s="76"/>
      <c r="GZ38" s="76"/>
      <c r="HA38" s="76"/>
      <c r="HB38" s="76"/>
      <c r="HC38" s="76"/>
      <c r="HD38" s="76"/>
      <c r="HE38" s="76"/>
      <c r="HF38" s="76"/>
      <c r="HG38" s="76"/>
      <c r="HH38" s="76"/>
      <c r="HI38" s="76"/>
      <c r="HJ38" s="76"/>
      <c r="HK38" s="76"/>
    </row>
    <row r="39" spans="1:271" ht="20.100000000000001" customHeight="1">
      <c r="A39" s="74"/>
      <c r="B39" s="74"/>
      <c r="C39" s="74"/>
      <c r="D39" s="74"/>
      <c r="E39" s="74"/>
      <c r="F39" s="74"/>
      <c r="G39" s="74"/>
      <c r="H39" s="74"/>
      <c r="I39" s="74"/>
      <c r="J39" s="74"/>
      <c r="K39" s="74"/>
      <c r="L39" s="74"/>
      <c r="M39" s="74"/>
      <c r="N39" s="74"/>
      <c r="O39" s="74"/>
      <c r="P39" s="74"/>
      <c r="Q39" s="74"/>
      <c r="R39" s="74"/>
      <c r="S39" s="74"/>
      <c r="T39" s="74"/>
      <c r="U39" s="74"/>
      <c r="V39" s="74"/>
      <c r="W39" s="74"/>
      <c r="X39" s="74"/>
      <c r="Y39" s="74"/>
      <c r="Z39" s="74"/>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76"/>
      <c r="EF39" s="76"/>
      <c r="EG39" s="76"/>
      <c r="EH39" s="76"/>
      <c r="EI39" s="76"/>
      <c r="EJ39" s="76"/>
      <c r="EK39" s="76"/>
      <c r="EL39" s="76"/>
      <c r="EM39" s="76"/>
      <c r="EN39" s="76"/>
      <c r="EO39" s="76"/>
      <c r="EP39" s="76"/>
      <c r="EQ39" s="76"/>
      <c r="ER39" s="76"/>
      <c r="ES39" s="76"/>
      <c r="ET39" s="76"/>
      <c r="EU39" s="76"/>
      <c r="EV39" s="76"/>
      <c r="EW39" s="76"/>
      <c r="EX39" s="76"/>
      <c r="EY39" s="76"/>
      <c r="EZ39" s="76"/>
      <c r="FA39" s="76"/>
      <c r="FB39" s="76"/>
      <c r="FC39" s="76"/>
      <c r="FD39" s="76"/>
      <c r="FE39" s="76"/>
      <c r="FF39" s="76"/>
      <c r="FG39" s="76"/>
      <c r="FH39" s="76"/>
      <c r="FI39" s="76"/>
      <c r="FJ39" s="76"/>
      <c r="FK39" s="76"/>
      <c r="FL39" s="76"/>
      <c r="FM39" s="76"/>
      <c r="FN39" s="76"/>
      <c r="FO39" s="76"/>
      <c r="FP39" s="76"/>
      <c r="FQ39" s="76"/>
      <c r="FR39" s="76"/>
      <c r="FS39" s="76"/>
      <c r="FT39" s="76"/>
      <c r="FU39" s="76"/>
      <c r="FV39" s="76"/>
      <c r="FW39" s="76"/>
      <c r="FX39" s="76"/>
      <c r="FY39" s="76"/>
      <c r="FZ39" s="76"/>
      <c r="GA39" s="76"/>
      <c r="GB39" s="76"/>
      <c r="GC39" s="76"/>
      <c r="GD39" s="76"/>
      <c r="GE39" s="76"/>
      <c r="GF39" s="76"/>
      <c r="GG39" s="76"/>
      <c r="GH39" s="76"/>
      <c r="GI39" s="76"/>
      <c r="GJ39" s="76"/>
      <c r="GK39" s="76"/>
      <c r="GL39" s="76"/>
      <c r="GM39" s="76"/>
      <c r="GN39" s="76"/>
      <c r="GO39" s="76"/>
      <c r="GP39" s="76"/>
      <c r="GQ39" s="76"/>
      <c r="GR39" s="76"/>
      <c r="GS39" s="76"/>
      <c r="GT39" s="76"/>
      <c r="GU39" s="76"/>
      <c r="GV39" s="76"/>
      <c r="GW39" s="76"/>
      <c r="GX39" s="76"/>
      <c r="GY39" s="76"/>
      <c r="GZ39" s="76"/>
      <c r="HA39" s="76"/>
      <c r="HB39" s="76"/>
      <c r="HC39" s="76"/>
      <c r="HD39" s="76"/>
      <c r="HE39" s="76"/>
      <c r="HF39" s="76"/>
      <c r="HG39" s="76"/>
      <c r="HH39" s="76"/>
      <c r="HI39" s="76"/>
      <c r="HJ39" s="76"/>
      <c r="HK39" s="76"/>
    </row>
    <row r="40" spans="1:271" ht="20.100000000000001" customHeight="1">
      <c r="A40" s="74"/>
      <c r="B40" s="74"/>
      <c r="C40" s="74"/>
      <c r="D40" s="74"/>
      <c r="E40" s="74"/>
      <c r="F40" s="74"/>
      <c r="G40" s="74"/>
      <c r="H40" s="74"/>
      <c r="I40" s="74"/>
      <c r="J40" s="74"/>
      <c r="K40" s="74"/>
      <c r="L40" s="74"/>
      <c r="M40" s="74"/>
      <c r="N40" s="74"/>
      <c r="O40" s="74"/>
      <c r="P40" s="74"/>
      <c r="Q40" s="74"/>
      <c r="R40" s="74"/>
      <c r="S40" s="74"/>
      <c r="T40" s="74"/>
      <c r="U40" s="74"/>
      <c r="V40" s="74"/>
      <c r="W40" s="74"/>
      <c r="X40" s="74"/>
      <c r="Y40" s="74"/>
      <c r="Z40" s="74"/>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76"/>
      <c r="DP40" s="76"/>
      <c r="DQ40" s="76"/>
      <c r="DR40" s="76"/>
      <c r="DS40" s="76"/>
      <c r="DT40" s="76"/>
      <c r="DU40" s="76"/>
      <c r="DV40" s="76"/>
      <c r="DW40" s="76"/>
      <c r="DX40" s="76"/>
      <c r="DY40" s="76"/>
      <c r="DZ40" s="76"/>
      <c r="EA40" s="76"/>
      <c r="EB40" s="76"/>
      <c r="EC40" s="76"/>
      <c r="ED40" s="76"/>
      <c r="EE40" s="76"/>
      <c r="EF40" s="76"/>
      <c r="EG40" s="76"/>
      <c r="EH40" s="76"/>
      <c r="EI40" s="76"/>
      <c r="EJ40" s="76"/>
      <c r="EK40" s="76"/>
      <c r="EL40" s="76"/>
      <c r="EM40" s="76"/>
      <c r="EN40" s="76"/>
      <c r="EO40" s="76"/>
      <c r="EP40" s="76"/>
      <c r="EQ40" s="76"/>
      <c r="ER40" s="76"/>
      <c r="ES40" s="76"/>
      <c r="ET40" s="76"/>
      <c r="EU40" s="76"/>
      <c r="EV40" s="76"/>
      <c r="EW40" s="76"/>
      <c r="EX40" s="76"/>
      <c r="EY40" s="76"/>
      <c r="EZ40" s="76"/>
      <c r="FA40" s="76"/>
      <c r="FB40" s="76"/>
      <c r="FC40" s="76"/>
      <c r="FD40" s="76"/>
      <c r="FE40" s="76"/>
      <c r="FF40" s="76"/>
      <c r="FG40" s="76"/>
      <c r="FH40" s="76"/>
      <c r="FI40" s="76"/>
      <c r="FJ40" s="76"/>
      <c r="FK40" s="76"/>
      <c r="FL40" s="76"/>
      <c r="FM40" s="76"/>
      <c r="FN40" s="76"/>
      <c r="FO40" s="76"/>
      <c r="FP40" s="76"/>
      <c r="FQ40" s="76"/>
      <c r="FR40" s="76"/>
      <c r="FS40" s="76"/>
      <c r="FT40" s="76"/>
      <c r="FU40" s="76"/>
      <c r="FV40" s="76"/>
      <c r="FW40" s="76"/>
      <c r="FX40" s="76"/>
      <c r="FY40" s="76"/>
      <c r="FZ40" s="76"/>
      <c r="GA40" s="76"/>
      <c r="GB40" s="76"/>
      <c r="GC40" s="76"/>
      <c r="GD40" s="76"/>
      <c r="GE40" s="76"/>
      <c r="GF40" s="76"/>
      <c r="GG40" s="76"/>
      <c r="GH40" s="76"/>
      <c r="GI40" s="76"/>
      <c r="GJ40" s="76"/>
      <c r="GK40" s="76"/>
      <c r="GL40" s="76"/>
      <c r="GM40" s="76"/>
      <c r="GN40" s="76"/>
      <c r="GO40" s="76"/>
      <c r="GP40" s="76"/>
      <c r="GQ40" s="76"/>
      <c r="GR40" s="76"/>
      <c r="GS40" s="76"/>
      <c r="GT40" s="76"/>
      <c r="GU40" s="76"/>
      <c r="GV40" s="76"/>
      <c r="GW40" s="76"/>
      <c r="GX40" s="76"/>
      <c r="GY40" s="76"/>
      <c r="GZ40" s="76"/>
      <c r="HA40" s="76"/>
      <c r="HB40" s="76"/>
      <c r="HC40" s="76"/>
      <c r="HD40" s="76"/>
      <c r="HE40" s="76"/>
      <c r="HF40" s="76"/>
      <c r="HG40" s="76"/>
      <c r="HH40" s="76"/>
      <c r="HI40" s="76"/>
      <c r="HJ40" s="76"/>
      <c r="HK40" s="76"/>
    </row>
    <row r="41" spans="1:271" ht="20.100000000000001" customHeight="1">
      <c r="A41" s="74"/>
      <c r="B41" s="74"/>
      <c r="C41" s="74"/>
      <c r="D41" s="74"/>
      <c r="E41" s="74"/>
      <c r="F41" s="74"/>
      <c r="G41" s="74"/>
      <c r="H41" s="74"/>
      <c r="I41" s="74"/>
      <c r="J41" s="74"/>
      <c r="K41" s="74"/>
      <c r="L41" s="74"/>
      <c r="M41" s="74"/>
      <c r="N41" s="74"/>
      <c r="O41" s="74"/>
      <c r="P41" s="74"/>
      <c r="Q41" s="74"/>
      <c r="R41" s="74"/>
      <c r="S41" s="74"/>
      <c r="T41" s="74"/>
      <c r="U41" s="74"/>
      <c r="V41" s="74"/>
      <c r="W41" s="74"/>
      <c r="X41" s="74"/>
      <c r="Y41" s="74"/>
      <c r="Z41" s="74"/>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76"/>
      <c r="DP41" s="76"/>
      <c r="DQ41" s="76"/>
      <c r="DR41" s="76"/>
      <c r="DS41" s="76"/>
      <c r="DT41" s="76"/>
      <c r="DU41" s="76"/>
      <c r="DV41" s="76"/>
      <c r="DW41" s="76"/>
      <c r="DX41" s="76"/>
      <c r="DY41" s="76"/>
      <c r="DZ41" s="76"/>
      <c r="EA41" s="76"/>
      <c r="EB41" s="76"/>
      <c r="EC41" s="76"/>
      <c r="ED41" s="76"/>
      <c r="EE41" s="76"/>
      <c r="EF41" s="76"/>
      <c r="EG41" s="76"/>
      <c r="EH41" s="76"/>
      <c r="EI41" s="76"/>
      <c r="EJ41" s="76"/>
      <c r="EK41" s="76"/>
      <c r="EL41" s="76"/>
      <c r="EM41" s="76"/>
      <c r="EN41" s="76"/>
      <c r="EO41" s="76"/>
      <c r="EP41" s="76"/>
      <c r="EQ41" s="76"/>
      <c r="ER41" s="76"/>
      <c r="ES41" s="76"/>
      <c r="ET41" s="76"/>
      <c r="EU41" s="76"/>
      <c r="EV41" s="76"/>
      <c r="EW41" s="76"/>
      <c r="EX41" s="76"/>
      <c r="EY41" s="76"/>
      <c r="EZ41" s="76"/>
      <c r="FA41" s="76"/>
      <c r="FB41" s="76"/>
      <c r="FC41" s="76"/>
      <c r="FD41" s="76"/>
      <c r="FE41" s="76"/>
      <c r="FF41" s="76"/>
      <c r="FG41" s="76"/>
      <c r="FH41" s="76"/>
      <c r="FI41" s="76"/>
      <c r="FJ41" s="76"/>
      <c r="FK41" s="76"/>
      <c r="FL41" s="76"/>
      <c r="FM41" s="76"/>
      <c r="FN41" s="76"/>
      <c r="FO41" s="76"/>
      <c r="FP41" s="76"/>
      <c r="FQ41" s="76"/>
      <c r="FR41" s="76"/>
      <c r="FS41" s="76"/>
      <c r="FT41" s="76"/>
      <c r="FU41" s="76"/>
      <c r="FV41" s="76"/>
      <c r="FW41" s="76"/>
      <c r="FX41" s="76"/>
      <c r="FY41" s="76"/>
      <c r="FZ41" s="76"/>
      <c r="GA41" s="76"/>
      <c r="GB41" s="76"/>
      <c r="GC41" s="76"/>
      <c r="GD41" s="76"/>
      <c r="GE41" s="76"/>
      <c r="GF41" s="76"/>
      <c r="GG41" s="76"/>
      <c r="GH41" s="76"/>
      <c r="GI41" s="76"/>
      <c r="GJ41" s="76"/>
      <c r="GK41" s="76"/>
      <c r="GL41" s="76"/>
      <c r="GM41" s="76"/>
      <c r="GN41" s="76"/>
      <c r="GO41" s="76"/>
      <c r="GP41" s="76"/>
      <c r="GQ41" s="76"/>
      <c r="GR41" s="76"/>
      <c r="GS41" s="76"/>
      <c r="GT41" s="76"/>
      <c r="GU41" s="76"/>
      <c r="GV41" s="76"/>
      <c r="GW41" s="76"/>
      <c r="GX41" s="76"/>
      <c r="GY41" s="76"/>
      <c r="GZ41" s="76"/>
      <c r="HA41" s="76"/>
      <c r="HB41" s="76"/>
      <c r="HC41" s="76"/>
      <c r="HD41" s="76"/>
      <c r="HE41" s="76"/>
      <c r="HF41" s="76"/>
      <c r="HG41" s="76"/>
      <c r="HH41" s="76"/>
      <c r="HI41" s="76"/>
      <c r="HJ41" s="76"/>
      <c r="HK41" s="76"/>
    </row>
    <row r="42" spans="1:271" ht="20.100000000000001" customHeight="1">
      <c r="A42" s="74"/>
      <c r="B42" s="74"/>
      <c r="C42" s="74"/>
      <c r="D42" s="74"/>
      <c r="E42" s="74"/>
      <c r="F42" s="74"/>
      <c r="G42" s="74"/>
      <c r="H42" s="74"/>
      <c r="I42" s="74"/>
      <c r="J42" s="74"/>
      <c r="K42" s="74"/>
      <c r="L42" s="74"/>
      <c r="M42" s="74"/>
      <c r="N42" s="74"/>
      <c r="O42" s="74"/>
      <c r="P42" s="74"/>
      <c r="Q42" s="74"/>
      <c r="R42" s="74"/>
      <c r="S42" s="74"/>
      <c r="T42" s="74"/>
      <c r="U42" s="74"/>
      <c r="V42" s="74"/>
      <c r="W42" s="74"/>
      <c r="X42" s="74"/>
      <c r="Y42" s="74"/>
      <c r="Z42" s="74"/>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c r="EF42" s="76"/>
      <c r="EG42" s="76"/>
      <c r="EH42" s="76"/>
      <c r="EI42" s="76"/>
      <c r="EJ42" s="76"/>
      <c r="EK42" s="76"/>
      <c r="EL42" s="76"/>
      <c r="EM42" s="76"/>
      <c r="EN42" s="76"/>
      <c r="EO42" s="76"/>
      <c r="EP42" s="76"/>
      <c r="EQ42" s="76"/>
      <c r="ER42" s="76"/>
      <c r="ES42" s="76"/>
      <c r="ET42" s="76"/>
      <c r="EU42" s="76"/>
      <c r="EV42" s="76"/>
      <c r="EW42" s="76"/>
      <c r="EX42" s="76"/>
      <c r="EY42" s="76"/>
      <c r="EZ42" s="76"/>
      <c r="FA42" s="76"/>
      <c r="FB42" s="76"/>
      <c r="FC42" s="76"/>
      <c r="FD42" s="76"/>
      <c r="FE42" s="76"/>
      <c r="FF42" s="76"/>
      <c r="FG42" s="76"/>
      <c r="FH42" s="76"/>
      <c r="FI42" s="76"/>
      <c r="FJ42" s="76"/>
      <c r="FK42" s="76"/>
      <c r="FL42" s="76"/>
      <c r="FM42" s="76"/>
      <c r="FN42" s="76"/>
      <c r="FO42" s="76"/>
      <c r="FP42" s="76"/>
      <c r="FQ42" s="76"/>
      <c r="FR42" s="76"/>
      <c r="FS42" s="76"/>
      <c r="FT42" s="76"/>
      <c r="FU42" s="76"/>
      <c r="FV42" s="76"/>
      <c r="FW42" s="76"/>
      <c r="FX42" s="76"/>
      <c r="FY42" s="76"/>
      <c r="FZ42" s="76"/>
      <c r="GA42" s="76"/>
      <c r="GB42" s="76"/>
      <c r="GC42" s="76"/>
      <c r="GD42" s="76"/>
      <c r="GE42" s="76"/>
      <c r="GF42" s="76"/>
      <c r="GG42" s="76"/>
      <c r="GH42" s="76"/>
      <c r="GI42" s="76"/>
      <c r="GJ42" s="76"/>
      <c r="GK42" s="76"/>
      <c r="GL42" s="76"/>
      <c r="GM42" s="76"/>
      <c r="GN42" s="76"/>
      <c r="GO42" s="76"/>
      <c r="GP42" s="76"/>
      <c r="GQ42" s="76"/>
      <c r="GR42" s="76"/>
      <c r="GS42" s="76"/>
      <c r="GT42" s="76"/>
      <c r="GU42" s="76"/>
      <c r="GV42" s="76"/>
      <c r="GW42" s="76"/>
      <c r="GX42" s="76"/>
      <c r="GY42" s="76"/>
      <c r="GZ42" s="76"/>
      <c r="HA42" s="76"/>
      <c r="HB42" s="76"/>
      <c r="HC42" s="76"/>
      <c r="HD42" s="76"/>
      <c r="HE42" s="76"/>
      <c r="HF42" s="76"/>
      <c r="HG42" s="76"/>
      <c r="HH42" s="76"/>
      <c r="HI42" s="76"/>
      <c r="HJ42" s="76"/>
      <c r="HK42" s="76"/>
    </row>
    <row r="43" spans="1:271" ht="20.100000000000001" customHeight="1">
      <c r="A43" s="74"/>
      <c r="B43" s="74"/>
      <c r="C43" s="74"/>
      <c r="D43" s="74"/>
      <c r="E43" s="74"/>
      <c r="F43" s="74"/>
      <c r="G43" s="74"/>
      <c r="H43" s="74"/>
      <c r="I43" s="74"/>
      <c r="J43" s="74"/>
      <c r="K43" s="74"/>
      <c r="L43" s="74"/>
      <c r="M43" s="74"/>
      <c r="N43" s="74"/>
      <c r="O43" s="74"/>
      <c r="P43" s="74"/>
      <c r="Q43" s="74"/>
      <c r="R43" s="74"/>
      <c r="S43" s="74"/>
      <c r="T43" s="74"/>
      <c r="U43" s="74"/>
      <c r="V43" s="74"/>
      <c r="W43" s="74"/>
      <c r="X43" s="74"/>
      <c r="Y43" s="74"/>
      <c r="Z43" s="74"/>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c r="DM43" s="76"/>
      <c r="DN43" s="76"/>
      <c r="DO43" s="76"/>
      <c r="DP43" s="76"/>
      <c r="DQ43" s="76"/>
      <c r="DR43" s="76"/>
      <c r="DS43" s="76"/>
      <c r="DT43" s="76"/>
      <c r="DU43" s="76"/>
      <c r="DV43" s="76"/>
      <c r="DW43" s="76"/>
      <c r="DX43" s="76"/>
      <c r="DY43" s="76"/>
      <c r="DZ43" s="76"/>
      <c r="EA43" s="76"/>
      <c r="EB43" s="76"/>
      <c r="EC43" s="76"/>
      <c r="ED43" s="76"/>
      <c r="EE43" s="76"/>
      <c r="EF43" s="76"/>
      <c r="EG43" s="76"/>
      <c r="EH43" s="76"/>
      <c r="EI43" s="76"/>
      <c r="EJ43" s="76"/>
      <c r="EK43" s="76"/>
      <c r="EL43" s="76"/>
      <c r="EM43" s="76"/>
      <c r="EN43" s="76"/>
      <c r="EO43" s="76"/>
      <c r="EP43" s="76"/>
      <c r="EQ43" s="76"/>
      <c r="ER43" s="76"/>
      <c r="ES43" s="76"/>
      <c r="ET43" s="76"/>
      <c r="EU43" s="76"/>
      <c r="EV43" s="76"/>
      <c r="EW43" s="76"/>
      <c r="EX43" s="76"/>
      <c r="EY43" s="76"/>
      <c r="EZ43" s="76"/>
      <c r="FA43" s="76"/>
      <c r="FB43" s="76"/>
      <c r="FC43" s="76"/>
      <c r="FD43" s="76"/>
      <c r="FE43" s="76"/>
      <c r="FF43" s="76"/>
      <c r="FG43" s="76"/>
      <c r="FH43" s="76"/>
      <c r="FI43" s="76"/>
      <c r="FJ43" s="76"/>
      <c r="FK43" s="76"/>
      <c r="FL43" s="76"/>
      <c r="FM43" s="76"/>
      <c r="FN43" s="76"/>
      <c r="FO43" s="76"/>
      <c r="FP43" s="76"/>
      <c r="FQ43" s="76"/>
      <c r="FR43" s="76"/>
      <c r="FS43" s="76"/>
      <c r="FT43" s="76"/>
      <c r="FU43" s="76"/>
      <c r="FV43" s="76"/>
      <c r="FW43" s="76"/>
      <c r="FX43" s="76"/>
      <c r="FY43" s="76"/>
      <c r="FZ43" s="76"/>
      <c r="GA43" s="76"/>
      <c r="GB43" s="76"/>
      <c r="GC43" s="76"/>
      <c r="GD43" s="76"/>
      <c r="GE43" s="76"/>
      <c r="GF43" s="76"/>
      <c r="GG43" s="76"/>
      <c r="GH43" s="76"/>
      <c r="GI43" s="76"/>
      <c r="GJ43" s="76"/>
      <c r="GK43" s="76"/>
      <c r="GL43" s="76"/>
      <c r="GM43" s="76"/>
      <c r="GN43" s="76"/>
      <c r="GO43" s="76"/>
      <c r="GP43" s="76"/>
      <c r="GQ43" s="76"/>
      <c r="GR43" s="76"/>
      <c r="GS43" s="76"/>
      <c r="GT43" s="76"/>
      <c r="GU43" s="76"/>
      <c r="GV43" s="76"/>
      <c r="GW43" s="76"/>
      <c r="GX43" s="76"/>
      <c r="GY43" s="76"/>
      <c r="GZ43" s="76"/>
      <c r="HA43" s="76"/>
      <c r="HB43" s="76"/>
      <c r="HC43" s="76"/>
      <c r="HD43" s="76"/>
      <c r="HE43" s="76"/>
      <c r="HF43" s="76"/>
      <c r="HG43" s="76"/>
      <c r="HH43" s="76"/>
      <c r="HI43" s="76"/>
      <c r="HJ43" s="76"/>
      <c r="HK43" s="76"/>
    </row>
    <row r="44" spans="1:271" ht="20.100000000000001" customHeight="1">
      <c r="A44" s="74"/>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c r="DM44" s="76"/>
      <c r="DN44" s="76"/>
      <c r="DO44" s="76"/>
      <c r="DP44" s="76"/>
      <c r="DQ44" s="76"/>
      <c r="DR44" s="76"/>
      <c r="DS44" s="76"/>
      <c r="DT44" s="76"/>
      <c r="DU44" s="76"/>
      <c r="DV44" s="76"/>
      <c r="DW44" s="76"/>
      <c r="DX44" s="76"/>
      <c r="DY44" s="76"/>
      <c r="DZ44" s="76"/>
      <c r="EA44" s="76"/>
      <c r="EB44" s="76"/>
      <c r="EC44" s="76"/>
      <c r="ED44" s="76"/>
      <c r="EE44" s="76"/>
      <c r="EF44" s="76"/>
      <c r="EG44" s="76"/>
      <c r="EH44" s="76"/>
      <c r="EI44" s="76"/>
      <c r="EJ44" s="76"/>
      <c r="EK44" s="76"/>
      <c r="EL44" s="76"/>
      <c r="EM44" s="76"/>
      <c r="EN44" s="76"/>
      <c r="EO44" s="76"/>
      <c r="EP44" s="76"/>
      <c r="EQ44" s="76"/>
      <c r="ER44" s="76"/>
      <c r="ES44" s="76"/>
      <c r="ET44" s="76"/>
      <c r="EU44" s="76"/>
      <c r="EV44" s="76"/>
      <c r="EW44" s="76"/>
      <c r="EX44" s="76"/>
      <c r="EY44" s="76"/>
      <c r="EZ44" s="76"/>
      <c r="FA44" s="76"/>
      <c r="FB44" s="76"/>
      <c r="FC44" s="76"/>
      <c r="FD44" s="76"/>
      <c r="FE44" s="76"/>
      <c r="FF44" s="76"/>
      <c r="FG44" s="76"/>
      <c r="FH44" s="76"/>
      <c r="FI44" s="76"/>
      <c r="FJ44" s="76"/>
      <c r="FK44" s="76"/>
      <c r="FL44" s="76"/>
      <c r="FM44" s="76"/>
      <c r="FN44" s="76"/>
      <c r="FO44" s="76"/>
      <c r="FP44" s="76"/>
      <c r="FQ44" s="76"/>
      <c r="FR44" s="76"/>
      <c r="FS44" s="76"/>
      <c r="FT44" s="76"/>
      <c r="FU44" s="76"/>
      <c r="FV44" s="76"/>
      <c r="FW44" s="76"/>
      <c r="FX44" s="76"/>
      <c r="FY44" s="76"/>
      <c r="FZ44" s="76"/>
      <c r="GA44" s="76"/>
      <c r="GB44" s="76"/>
      <c r="GC44" s="76"/>
      <c r="GD44" s="76"/>
      <c r="GE44" s="76"/>
      <c r="GF44" s="76"/>
      <c r="GG44" s="76"/>
      <c r="GH44" s="76"/>
      <c r="GI44" s="76"/>
      <c r="GJ44" s="76"/>
      <c r="GK44" s="76"/>
      <c r="GL44" s="76"/>
      <c r="GM44" s="76"/>
      <c r="GN44" s="76"/>
      <c r="GO44" s="76"/>
      <c r="GP44" s="76"/>
      <c r="GQ44" s="76"/>
      <c r="GR44" s="76"/>
      <c r="GS44" s="76"/>
      <c r="GT44" s="76"/>
      <c r="GU44" s="76"/>
      <c r="GV44" s="76"/>
      <c r="GW44" s="76"/>
      <c r="GX44" s="76"/>
      <c r="GY44" s="76"/>
      <c r="GZ44" s="76"/>
      <c r="HA44" s="76"/>
      <c r="HB44" s="76"/>
      <c r="HC44" s="76"/>
      <c r="HD44" s="76"/>
      <c r="HE44" s="76"/>
      <c r="HF44" s="76"/>
      <c r="HG44" s="76"/>
      <c r="HH44" s="76"/>
      <c r="HI44" s="76"/>
      <c r="HJ44" s="76"/>
      <c r="HK44" s="76"/>
    </row>
    <row r="45" spans="1:271" ht="20.100000000000001" customHeight="1">
      <c r="A45" s="74"/>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c r="DM45" s="76"/>
      <c r="DN45" s="76"/>
      <c r="DO45" s="76"/>
      <c r="DP45" s="76"/>
      <c r="DQ45" s="76"/>
      <c r="DR45" s="76"/>
      <c r="DS45" s="76"/>
      <c r="DT45" s="76"/>
      <c r="DU45" s="76"/>
      <c r="DV45" s="76"/>
      <c r="DW45" s="76"/>
      <c r="DX45" s="76"/>
      <c r="DY45" s="76"/>
      <c r="DZ45" s="76"/>
      <c r="EA45" s="76"/>
      <c r="EB45" s="76"/>
      <c r="EC45" s="76"/>
      <c r="ED45" s="76"/>
      <c r="EE45" s="76"/>
      <c r="EF45" s="76"/>
      <c r="EG45" s="76"/>
      <c r="EH45" s="76"/>
      <c r="EI45" s="76"/>
      <c r="EJ45" s="76"/>
      <c r="EK45" s="76"/>
      <c r="EL45" s="76"/>
      <c r="EM45" s="76"/>
      <c r="EN45" s="76"/>
      <c r="EO45" s="76"/>
      <c r="EP45" s="76"/>
      <c r="EQ45" s="76"/>
      <c r="ER45" s="76"/>
      <c r="ES45" s="76"/>
      <c r="ET45" s="76"/>
      <c r="EU45" s="76"/>
      <c r="EV45" s="76"/>
      <c r="EW45" s="76"/>
      <c r="EX45" s="76"/>
      <c r="EY45" s="76"/>
      <c r="EZ45" s="76"/>
      <c r="FA45" s="76"/>
      <c r="FB45" s="76"/>
      <c r="FC45" s="76"/>
      <c r="FD45" s="76"/>
      <c r="FE45" s="76"/>
      <c r="FF45" s="76"/>
      <c r="FG45" s="76"/>
      <c r="FH45" s="76"/>
      <c r="FI45" s="76"/>
      <c r="FJ45" s="76"/>
      <c r="FK45" s="76"/>
      <c r="FL45" s="76"/>
      <c r="FM45" s="76"/>
      <c r="FN45" s="76"/>
      <c r="FO45" s="76"/>
      <c r="FP45" s="76"/>
      <c r="FQ45" s="76"/>
      <c r="FR45" s="76"/>
      <c r="FS45" s="76"/>
      <c r="FT45" s="76"/>
      <c r="FU45" s="76"/>
      <c r="FV45" s="76"/>
      <c r="FW45" s="76"/>
      <c r="FX45" s="76"/>
      <c r="FY45" s="76"/>
      <c r="FZ45" s="76"/>
      <c r="GA45" s="76"/>
      <c r="GB45" s="76"/>
      <c r="GC45" s="76"/>
      <c r="GD45" s="76"/>
      <c r="GE45" s="76"/>
      <c r="GF45" s="76"/>
      <c r="GG45" s="76"/>
      <c r="GH45" s="76"/>
      <c r="GI45" s="76"/>
      <c r="GJ45" s="76"/>
      <c r="GK45" s="76"/>
      <c r="GL45" s="76"/>
      <c r="GM45" s="76"/>
      <c r="GN45" s="76"/>
      <c r="GO45" s="76"/>
      <c r="GP45" s="76"/>
      <c r="GQ45" s="76"/>
      <c r="GR45" s="76"/>
      <c r="GS45" s="76"/>
      <c r="GT45" s="76"/>
      <c r="GU45" s="76"/>
      <c r="GV45" s="76"/>
      <c r="GW45" s="76"/>
      <c r="GX45" s="76"/>
      <c r="GY45" s="76"/>
      <c r="GZ45" s="76"/>
      <c r="HA45" s="76"/>
      <c r="HB45" s="76"/>
      <c r="HC45" s="76"/>
      <c r="HD45" s="76"/>
      <c r="HE45" s="76"/>
      <c r="HF45" s="76"/>
      <c r="HG45" s="76"/>
      <c r="HH45" s="76"/>
      <c r="HI45" s="76"/>
      <c r="HJ45" s="76"/>
      <c r="HK45" s="76"/>
    </row>
    <row r="46" spans="1:271" ht="20.100000000000001" customHeight="1">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c r="DM46" s="76"/>
      <c r="DN46" s="76"/>
      <c r="DO46" s="76"/>
      <c r="DP46" s="76"/>
      <c r="DQ46" s="76"/>
      <c r="DR46" s="76"/>
      <c r="DS46" s="76"/>
      <c r="DT46" s="76"/>
      <c r="DU46" s="76"/>
      <c r="DV46" s="76"/>
      <c r="DW46" s="76"/>
      <c r="DX46" s="76"/>
      <c r="DY46" s="76"/>
      <c r="DZ46" s="76"/>
      <c r="EA46" s="76"/>
      <c r="EB46" s="76"/>
      <c r="EC46" s="76"/>
      <c r="ED46" s="76"/>
      <c r="EE46" s="76"/>
      <c r="EF46" s="76"/>
      <c r="EG46" s="76"/>
      <c r="EH46" s="76"/>
      <c r="EI46" s="76"/>
      <c r="EJ46" s="76"/>
      <c r="EK46" s="76"/>
      <c r="EL46" s="76"/>
      <c r="EM46" s="76"/>
      <c r="EN46" s="76"/>
      <c r="EO46" s="76"/>
      <c r="EP46" s="76"/>
      <c r="EQ46" s="76"/>
      <c r="ER46" s="76"/>
      <c r="ES46" s="76"/>
      <c r="ET46" s="76"/>
      <c r="EU46" s="76"/>
      <c r="EV46" s="76"/>
      <c r="EW46" s="76"/>
      <c r="EX46" s="76"/>
      <c r="EY46" s="76"/>
      <c r="EZ46" s="76"/>
      <c r="FA46" s="76"/>
      <c r="FB46" s="76"/>
      <c r="FC46" s="76"/>
      <c r="FD46" s="76"/>
      <c r="FE46" s="76"/>
      <c r="FF46" s="76"/>
      <c r="FG46" s="76"/>
      <c r="FH46" s="76"/>
      <c r="FI46" s="76"/>
      <c r="FJ46" s="76"/>
      <c r="FK46" s="76"/>
      <c r="FL46" s="76"/>
      <c r="FM46" s="76"/>
      <c r="FN46" s="76"/>
      <c r="FO46" s="76"/>
      <c r="FP46" s="76"/>
      <c r="FQ46" s="76"/>
      <c r="FR46" s="76"/>
      <c r="FS46" s="76"/>
      <c r="FT46" s="76"/>
      <c r="FU46" s="76"/>
      <c r="FV46" s="76"/>
      <c r="FW46" s="76"/>
      <c r="FX46" s="76"/>
      <c r="FY46" s="76"/>
      <c r="FZ46" s="76"/>
      <c r="GA46" s="76"/>
      <c r="GB46" s="76"/>
      <c r="GC46" s="76"/>
      <c r="GD46" s="76"/>
      <c r="GE46" s="76"/>
      <c r="GF46" s="76"/>
      <c r="GG46" s="76"/>
      <c r="GH46" s="76"/>
      <c r="GI46" s="76"/>
      <c r="GJ46" s="76"/>
      <c r="GK46" s="76"/>
      <c r="GL46" s="76"/>
      <c r="GM46" s="76"/>
      <c r="GN46" s="76"/>
      <c r="GO46" s="76"/>
      <c r="GP46" s="76"/>
      <c r="GQ46" s="76"/>
      <c r="GR46" s="76"/>
      <c r="GS46" s="76"/>
      <c r="GT46" s="76"/>
      <c r="GU46" s="76"/>
      <c r="GV46" s="76"/>
      <c r="GW46" s="76"/>
      <c r="GX46" s="76"/>
      <c r="GY46" s="76"/>
      <c r="GZ46" s="76"/>
      <c r="HA46" s="76"/>
      <c r="HB46" s="76"/>
      <c r="HC46" s="76"/>
      <c r="HD46" s="76"/>
      <c r="HE46" s="76"/>
      <c r="HF46" s="76"/>
      <c r="HG46" s="76"/>
      <c r="HH46" s="76"/>
      <c r="HI46" s="76"/>
      <c r="HJ46" s="76"/>
      <c r="HK46" s="76"/>
    </row>
    <row r="47" spans="1:271" ht="20.100000000000001" customHeight="1">
      <c r="A47" s="74"/>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76"/>
      <c r="BP47" s="76"/>
      <c r="BQ47" s="76"/>
      <c r="BR47" s="76"/>
      <c r="BS47" s="76"/>
      <c r="BT47" s="76"/>
      <c r="BU47" s="76"/>
      <c r="BV47" s="76"/>
      <c r="BW47" s="76"/>
      <c r="BX47" s="76"/>
      <c r="BY47" s="76"/>
      <c r="BZ47" s="76"/>
      <c r="CA47" s="76"/>
      <c r="CB47" s="76"/>
      <c r="CC47" s="76"/>
      <c r="CD47" s="76"/>
      <c r="CE47" s="76"/>
      <c r="CF47" s="76"/>
      <c r="CG47" s="76"/>
      <c r="CH47" s="76"/>
      <c r="CI47" s="76"/>
      <c r="CJ47" s="76"/>
      <c r="CK47" s="76"/>
      <c r="CL47" s="76"/>
      <c r="CM47" s="76"/>
      <c r="CN47" s="76"/>
      <c r="CO47" s="76"/>
      <c r="CP47" s="76"/>
      <c r="CQ47" s="76"/>
      <c r="CR47" s="76"/>
      <c r="CS47" s="76"/>
      <c r="CT47" s="76"/>
      <c r="CU47" s="76"/>
      <c r="CV47" s="76"/>
      <c r="CW47" s="76"/>
      <c r="CX47" s="76"/>
      <c r="CY47" s="76"/>
      <c r="CZ47" s="76"/>
      <c r="DA47" s="76"/>
      <c r="DB47" s="76"/>
      <c r="DC47" s="76"/>
      <c r="DD47" s="76"/>
      <c r="DE47" s="76"/>
      <c r="DF47" s="76"/>
      <c r="DG47" s="76"/>
      <c r="DH47" s="76"/>
      <c r="DI47" s="76"/>
      <c r="DJ47" s="76"/>
      <c r="DK47" s="76"/>
      <c r="DL47" s="76"/>
      <c r="DM47" s="76"/>
      <c r="DN47" s="76"/>
      <c r="DO47" s="76"/>
      <c r="DP47" s="76"/>
      <c r="DQ47" s="76"/>
      <c r="DR47" s="76"/>
      <c r="DS47" s="76"/>
      <c r="DT47" s="76"/>
      <c r="DU47" s="76"/>
      <c r="DV47" s="76"/>
      <c r="DW47" s="76"/>
      <c r="DX47" s="76"/>
      <c r="DY47" s="76"/>
      <c r="DZ47" s="76"/>
      <c r="EA47" s="76"/>
      <c r="EB47" s="76"/>
      <c r="EC47" s="76"/>
      <c r="ED47" s="76"/>
      <c r="EE47" s="76"/>
      <c r="EF47" s="76"/>
      <c r="EG47" s="76"/>
      <c r="EH47" s="76"/>
      <c r="EI47" s="76"/>
      <c r="EJ47" s="76"/>
      <c r="EK47" s="76"/>
      <c r="EL47" s="76"/>
      <c r="EM47" s="76"/>
      <c r="EN47" s="76"/>
      <c r="EO47" s="76"/>
      <c r="EP47" s="76"/>
      <c r="EQ47" s="76"/>
      <c r="ER47" s="76"/>
      <c r="ES47" s="76"/>
      <c r="ET47" s="76"/>
      <c r="EU47" s="76"/>
      <c r="EV47" s="76"/>
      <c r="EW47" s="76"/>
      <c r="EX47" s="76"/>
      <c r="EY47" s="76"/>
      <c r="EZ47" s="76"/>
      <c r="FA47" s="76"/>
      <c r="FB47" s="76"/>
      <c r="FC47" s="76"/>
      <c r="FD47" s="76"/>
      <c r="FE47" s="76"/>
      <c r="FF47" s="76"/>
      <c r="FG47" s="76"/>
      <c r="FH47" s="76"/>
      <c r="FI47" s="76"/>
      <c r="FJ47" s="76"/>
      <c r="FK47" s="76"/>
      <c r="FL47" s="76"/>
      <c r="FM47" s="76"/>
      <c r="FN47" s="76"/>
      <c r="FO47" s="76"/>
      <c r="FP47" s="76"/>
      <c r="FQ47" s="76"/>
      <c r="FR47" s="76"/>
      <c r="FS47" s="76"/>
      <c r="FT47" s="76"/>
      <c r="FU47" s="76"/>
      <c r="FV47" s="76"/>
      <c r="FW47" s="76"/>
      <c r="FX47" s="76"/>
      <c r="FY47" s="76"/>
      <c r="FZ47" s="76"/>
      <c r="GA47" s="76"/>
      <c r="GB47" s="76"/>
      <c r="GC47" s="76"/>
      <c r="GD47" s="76"/>
      <c r="GE47" s="76"/>
      <c r="GF47" s="76"/>
      <c r="GG47" s="76"/>
      <c r="GH47" s="76"/>
      <c r="GI47" s="76"/>
      <c r="GJ47" s="76"/>
      <c r="GK47" s="76"/>
      <c r="GL47" s="76"/>
      <c r="GM47" s="76"/>
      <c r="GN47" s="76"/>
      <c r="GO47" s="76"/>
      <c r="GP47" s="76"/>
      <c r="GQ47" s="76"/>
      <c r="GR47" s="76"/>
      <c r="GS47" s="76"/>
      <c r="GT47" s="76"/>
      <c r="GU47" s="76"/>
      <c r="GV47" s="76"/>
      <c r="GW47" s="76"/>
      <c r="GX47" s="76"/>
      <c r="GY47" s="76"/>
      <c r="GZ47" s="76"/>
      <c r="HA47" s="76"/>
      <c r="HB47" s="76"/>
      <c r="HC47" s="76"/>
      <c r="HD47" s="76"/>
      <c r="HE47" s="76"/>
      <c r="HF47" s="76"/>
      <c r="HG47" s="76"/>
      <c r="HH47" s="76"/>
      <c r="HI47" s="76"/>
      <c r="HJ47" s="76"/>
      <c r="HK47" s="76"/>
    </row>
    <row r="48" spans="1:271" ht="20.100000000000001" customHeight="1">
      <c r="A48" s="74"/>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c r="CY48" s="76"/>
      <c r="CZ48" s="76"/>
      <c r="DA48" s="76"/>
      <c r="DB48" s="76"/>
      <c r="DC48" s="76"/>
      <c r="DD48" s="76"/>
      <c r="DE48" s="76"/>
      <c r="DF48" s="76"/>
      <c r="DG48" s="76"/>
      <c r="DH48" s="76"/>
      <c r="DI48" s="76"/>
      <c r="DJ48" s="76"/>
      <c r="DK48" s="76"/>
      <c r="DL48" s="76"/>
      <c r="DM48" s="76"/>
      <c r="DN48" s="76"/>
      <c r="DO48" s="76"/>
      <c r="DP48" s="76"/>
      <c r="DQ48" s="76"/>
      <c r="DR48" s="76"/>
      <c r="DS48" s="76"/>
      <c r="DT48" s="76"/>
      <c r="DU48" s="76"/>
      <c r="DV48" s="76"/>
      <c r="DW48" s="76"/>
      <c r="DX48" s="76"/>
      <c r="DY48" s="76"/>
      <c r="DZ48" s="76"/>
      <c r="EA48" s="76"/>
      <c r="EB48" s="76"/>
      <c r="EC48" s="76"/>
      <c r="ED48" s="76"/>
      <c r="EE48" s="76"/>
      <c r="EF48" s="76"/>
      <c r="EG48" s="76"/>
      <c r="EH48" s="76"/>
      <c r="EI48" s="76"/>
      <c r="EJ48" s="76"/>
      <c r="EK48" s="76"/>
      <c r="EL48" s="76"/>
      <c r="EM48" s="76"/>
      <c r="EN48" s="76"/>
      <c r="EO48" s="76"/>
      <c r="EP48" s="76"/>
      <c r="EQ48" s="76"/>
      <c r="ER48" s="76"/>
      <c r="ES48" s="76"/>
      <c r="ET48" s="76"/>
      <c r="EU48" s="76"/>
      <c r="EV48" s="76"/>
      <c r="EW48" s="76"/>
      <c r="EX48" s="76"/>
      <c r="EY48" s="76"/>
      <c r="EZ48" s="76"/>
      <c r="FA48" s="76"/>
      <c r="FB48" s="76"/>
      <c r="FC48" s="76"/>
      <c r="FD48" s="76"/>
      <c r="FE48" s="76"/>
      <c r="FF48" s="76"/>
      <c r="FG48" s="76"/>
      <c r="FH48" s="76"/>
      <c r="FI48" s="76"/>
      <c r="FJ48" s="76"/>
      <c r="FK48" s="76"/>
      <c r="FL48" s="76"/>
      <c r="FM48" s="76"/>
      <c r="FN48" s="76"/>
      <c r="FO48" s="76"/>
      <c r="FP48" s="76"/>
      <c r="FQ48" s="76"/>
      <c r="FR48" s="76"/>
      <c r="FS48" s="76"/>
      <c r="FT48" s="76"/>
      <c r="FU48" s="76"/>
      <c r="FV48" s="76"/>
      <c r="FW48" s="76"/>
      <c r="FX48" s="76"/>
      <c r="FY48" s="76"/>
      <c r="FZ48" s="76"/>
      <c r="GA48" s="76"/>
      <c r="GB48" s="76"/>
      <c r="GC48" s="76"/>
      <c r="GD48" s="76"/>
      <c r="GE48" s="76"/>
      <c r="GF48" s="76"/>
      <c r="GG48" s="76"/>
      <c r="GH48" s="76"/>
      <c r="GI48" s="76"/>
      <c r="GJ48" s="76"/>
      <c r="GK48" s="76"/>
      <c r="GL48" s="76"/>
      <c r="GM48" s="76"/>
      <c r="GN48" s="76"/>
      <c r="GO48" s="76"/>
      <c r="GP48" s="76"/>
      <c r="GQ48" s="76"/>
      <c r="GR48" s="76"/>
      <c r="GS48" s="76"/>
      <c r="GT48" s="76"/>
      <c r="GU48" s="76"/>
      <c r="GV48" s="76"/>
      <c r="GW48" s="76"/>
      <c r="GX48" s="76"/>
      <c r="GY48" s="76"/>
      <c r="GZ48" s="76"/>
      <c r="HA48" s="76"/>
      <c r="HB48" s="76"/>
      <c r="HC48" s="76"/>
      <c r="HD48" s="76"/>
      <c r="HE48" s="76"/>
      <c r="HF48" s="76"/>
      <c r="HG48" s="76"/>
      <c r="HH48" s="76"/>
      <c r="HI48" s="76"/>
      <c r="HJ48" s="76"/>
      <c r="HK48" s="76"/>
    </row>
    <row r="49" spans="1:219" ht="20.100000000000001" customHeight="1">
      <c r="A49" s="74"/>
      <c r="B49" s="74"/>
      <c r="C49" s="74"/>
      <c r="D49" s="74"/>
      <c r="E49" s="74"/>
      <c r="F49" s="74"/>
      <c r="G49" s="74"/>
      <c r="H49" s="74"/>
      <c r="I49" s="74"/>
      <c r="J49" s="74"/>
      <c r="K49" s="74"/>
      <c r="L49" s="74"/>
      <c r="M49" s="74"/>
      <c r="N49" s="74"/>
      <c r="O49" s="74"/>
      <c r="P49" s="74"/>
      <c r="Q49" s="74"/>
      <c r="R49" s="74"/>
      <c r="S49" s="74"/>
      <c r="T49" s="74"/>
      <c r="U49" s="74"/>
      <c r="V49" s="74"/>
      <c r="W49" s="74"/>
      <c r="X49" s="74"/>
      <c r="Y49" s="74"/>
      <c r="Z49" s="74"/>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76"/>
      <c r="BN49" s="76"/>
      <c r="BO49" s="76"/>
      <c r="BP49" s="76"/>
      <c r="BQ49" s="76"/>
      <c r="BR49" s="76"/>
      <c r="BS49" s="76"/>
      <c r="BT49" s="76"/>
      <c r="BU49" s="76"/>
      <c r="BV49" s="76"/>
      <c r="BW49" s="76"/>
      <c r="BX49" s="76"/>
      <c r="BY49" s="76"/>
      <c r="BZ49" s="76"/>
      <c r="CA49" s="76"/>
      <c r="CB49" s="76"/>
      <c r="CC49" s="76"/>
      <c r="CD49" s="76"/>
      <c r="CE49" s="76"/>
      <c r="CF49" s="76"/>
      <c r="CG49" s="76"/>
      <c r="CH49" s="76"/>
      <c r="CI49" s="76"/>
      <c r="CJ49" s="76"/>
      <c r="CK49" s="76"/>
      <c r="CL49" s="76"/>
      <c r="CM49" s="76"/>
      <c r="CN49" s="76"/>
      <c r="CO49" s="76"/>
      <c r="CP49" s="76"/>
      <c r="CQ49" s="76"/>
      <c r="CR49" s="76"/>
      <c r="CS49" s="76"/>
      <c r="CT49" s="76"/>
      <c r="CU49" s="76"/>
      <c r="CV49" s="76"/>
      <c r="CW49" s="76"/>
      <c r="CX49" s="76"/>
      <c r="CY49" s="76"/>
      <c r="CZ49" s="76"/>
      <c r="DA49" s="76"/>
      <c r="DB49" s="76"/>
      <c r="DC49" s="76"/>
      <c r="DD49" s="76"/>
      <c r="DE49" s="76"/>
      <c r="DF49" s="76"/>
      <c r="DG49" s="76"/>
      <c r="DH49" s="76"/>
      <c r="DI49" s="76"/>
      <c r="DJ49" s="76"/>
      <c r="DK49" s="76"/>
      <c r="DL49" s="76"/>
      <c r="DM49" s="76"/>
      <c r="DN49" s="76"/>
      <c r="DO49" s="76"/>
      <c r="DP49" s="76"/>
      <c r="DQ49" s="76"/>
      <c r="DR49" s="76"/>
      <c r="DS49" s="76"/>
      <c r="DT49" s="76"/>
      <c r="DU49" s="76"/>
      <c r="DV49" s="76"/>
      <c r="DW49" s="76"/>
      <c r="DX49" s="76"/>
      <c r="DY49" s="76"/>
      <c r="DZ49" s="76"/>
      <c r="EA49" s="76"/>
      <c r="EB49" s="76"/>
      <c r="EC49" s="76"/>
      <c r="ED49" s="76"/>
      <c r="EE49" s="76"/>
      <c r="EF49" s="76"/>
      <c r="EG49" s="76"/>
      <c r="EH49" s="76"/>
      <c r="EI49" s="76"/>
      <c r="EJ49" s="76"/>
      <c r="EK49" s="76"/>
      <c r="EL49" s="76"/>
      <c r="EM49" s="76"/>
      <c r="EN49" s="76"/>
      <c r="EO49" s="76"/>
      <c r="EP49" s="76"/>
      <c r="EQ49" s="76"/>
      <c r="ER49" s="76"/>
      <c r="ES49" s="76"/>
      <c r="ET49" s="76"/>
      <c r="EU49" s="76"/>
      <c r="EV49" s="76"/>
      <c r="EW49" s="76"/>
      <c r="EX49" s="76"/>
      <c r="EY49" s="76"/>
      <c r="EZ49" s="76"/>
      <c r="FA49" s="76"/>
      <c r="FB49" s="76"/>
      <c r="FC49" s="76"/>
      <c r="FD49" s="76"/>
      <c r="FE49" s="76"/>
      <c r="FF49" s="76"/>
      <c r="FG49" s="76"/>
      <c r="FH49" s="76"/>
      <c r="FI49" s="76"/>
      <c r="FJ49" s="76"/>
      <c r="FK49" s="76"/>
      <c r="FL49" s="76"/>
      <c r="FM49" s="76"/>
      <c r="FN49" s="76"/>
      <c r="FO49" s="76"/>
      <c r="FP49" s="76"/>
      <c r="FQ49" s="76"/>
      <c r="FR49" s="76"/>
      <c r="FS49" s="76"/>
      <c r="FT49" s="76"/>
      <c r="FU49" s="76"/>
      <c r="FV49" s="76"/>
      <c r="FW49" s="76"/>
      <c r="FX49" s="76"/>
      <c r="FY49" s="76"/>
      <c r="FZ49" s="76"/>
      <c r="GA49" s="76"/>
      <c r="GB49" s="76"/>
      <c r="GC49" s="76"/>
      <c r="GD49" s="76"/>
      <c r="GE49" s="76"/>
      <c r="GF49" s="76"/>
      <c r="GG49" s="76"/>
      <c r="GH49" s="76"/>
      <c r="GI49" s="76"/>
      <c r="GJ49" s="76"/>
      <c r="GK49" s="76"/>
      <c r="GL49" s="76"/>
      <c r="GM49" s="76"/>
      <c r="GN49" s="76"/>
      <c r="GO49" s="76"/>
      <c r="GP49" s="76"/>
      <c r="GQ49" s="76"/>
      <c r="GR49" s="76"/>
      <c r="GS49" s="76"/>
      <c r="GT49" s="76"/>
      <c r="GU49" s="76"/>
      <c r="GV49" s="76"/>
      <c r="GW49" s="76"/>
      <c r="GX49" s="76"/>
      <c r="GY49" s="76"/>
      <c r="GZ49" s="76"/>
      <c r="HA49" s="76"/>
      <c r="HB49" s="76"/>
      <c r="HC49" s="76"/>
      <c r="HD49" s="76"/>
      <c r="HE49" s="76"/>
      <c r="HF49" s="76"/>
      <c r="HG49" s="76"/>
      <c r="HH49" s="76"/>
      <c r="HI49" s="76"/>
      <c r="HJ49" s="76"/>
      <c r="HK49" s="76"/>
    </row>
    <row r="50" spans="1:219" ht="20.100000000000001" customHeight="1">
      <c r="A50" s="74"/>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6"/>
      <c r="AB50" s="76"/>
      <c r="AC50" s="76"/>
      <c r="AD50" s="76"/>
      <c r="AE50" s="76"/>
      <c r="AF50" s="76"/>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c r="BK50" s="76"/>
      <c r="BL50" s="76"/>
      <c r="BM50" s="76"/>
      <c r="BN50" s="76"/>
      <c r="BO50" s="76"/>
      <c r="BP50" s="76"/>
      <c r="BQ50" s="76"/>
      <c r="BR50" s="76"/>
      <c r="BS50" s="76"/>
      <c r="BT50" s="76"/>
      <c r="BU50" s="76"/>
      <c r="BV50" s="76"/>
      <c r="BW50" s="76"/>
      <c r="BX50" s="76"/>
      <c r="BY50" s="76"/>
      <c r="BZ50" s="76"/>
      <c r="CA50" s="76"/>
      <c r="CB50" s="76"/>
      <c r="CC50" s="76"/>
      <c r="CD50" s="76"/>
      <c r="CE50" s="76"/>
      <c r="CF50" s="76"/>
      <c r="CG50" s="76"/>
      <c r="CH50" s="76"/>
      <c r="CI50" s="76"/>
      <c r="CJ50" s="76"/>
      <c r="CK50" s="76"/>
      <c r="CL50" s="76"/>
      <c r="CM50" s="76"/>
      <c r="CN50" s="76"/>
      <c r="CO50" s="76"/>
      <c r="CP50" s="76"/>
      <c r="CQ50" s="76"/>
      <c r="CR50" s="76"/>
      <c r="CS50" s="76"/>
      <c r="CT50" s="76"/>
      <c r="CU50" s="76"/>
      <c r="CV50" s="76"/>
      <c r="CW50" s="76"/>
      <c r="CX50" s="76"/>
      <c r="CY50" s="76"/>
      <c r="CZ50" s="76"/>
      <c r="DA50" s="76"/>
      <c r="DB50" s="76"/>
      <c r="DC50" s="76"/>
      <c r="DD50" s="76"/>
      <c r="DE50" s="76"/>
      <c r="DF50" s="76"/>
      <c r="DG50" s="76"/>
      <c r="DH50" s="76"/>
      <c r="DI50" s="76"/>
      <c r="DJ50" s="76"/>
      <c r="DK50" s="76"/>
      <c r="DL50" s="76"/>
      <c r="DM50" s="76"/>
      <c r="DN50" s="76"/>
      <c r="DO50" s="76"/>
      <c r="DP50" s="76"/>
      <c r="DQ50" s="76"/>
      <c r="DR50" s="76"/>
      <c r="DS50" s="76"/>
      <c r="DT50" s="76"/>
      <c r="DU50" s="76"/>
      <c r="DV50" s="76"/>
      <c r="DW50" s="76"/>
      <c r="DX50" s="76"/>
      <c r="DY50" s="76"/>
      <c r="DZ50" s="76"/>
      <c r="EA50" s="76"/>
      <c r="EB50" s="76"/>
      <c r="EC50" s="76"/>
      <c r="ED50" s="76"/>
      <c r="EE50" s="76"/>
      <c r="EF50" s="76"/>
      <c r="EG50" s="76"/>
      <c r="EH50" s="76"/>
      <c r="EI50" s="76"/>
      <c r="EJ50" s="76"/>
      <c r="EK50" s="76"/>
      <c r="EL50" s="76"/>
      <c r="EM50" s="76"/>
      <c r="EN50" s="76"/>
      <c r="EO50" s="76"/>
      <c r="EP50" s="76"/>
      <c r="EQ50" s="76"/>
      <c r="ER50" s="76"/>
      <c r="ES50" s="76"/>
      <c r="ET50" s="76"/>
      <c r="EU50" s="76"/>
      <c r="EV50" s="76"/>
      <c r="EW50" s="76"/>
      <c r="EX50" s="76"/>
      <c r="EY50" s="76"/>
      <c r="EZ50" s="76"/>
      <c r="FA50" s="76"/>
      <c r="FB50" s="76"/>
      <c r="FC50" s="76"/>
      <c r="FD50" s="76"/>
      <c r="FE50" s="76"/>
      <c r="FF50" s="76"/>
      <c r="FG50" s="76"/>
      <c r="FH50" s="76"/>
      <c r="FI50" s="76"/>
      <c r="FJ50" s="76"/>
      <c r="FK50" s="76"/>
      <c r="FL50" s="76"/>
      <c r="FM50" s="76"/>
      <c r="FN50" s="76"/>
      <c r="FO50" s="76"/>
      <c r="FP50" s="76"/>
      <c r="FQ50" s="76"/>
      <c r="FR50" s="76"/>
      <c r="FS50" s="76"/>
      <c r="FT50" s="76"/>
      <c r="FU50" s="76"/>
      <c r="FV50" s="76"/>
      <c r="FW50" s="76"/>
      <c r="FX50" s="76"/>
      <c r="FY50" s="76"/>
      <c r="FZ50" s="76"/>
      <c r="GA50" s="76"/>
      <c r="GB50" s="76"/>
      <c r="GC50" s="76"/>
      <c r="GD50" s="76"/>
      <c r="GE50" s="76"/>
      <c r="GF50" s="76"/>
      <c r="GG50" s="76"/>
      <c r="GH50" s="76"/>
      <c r="GI50" s="76"/>
      <c r="GJ50" s="76"/>
      <c r="GK50" s="76"/>
      <c r="GL50" s="76"/>
      <c r="GM50" s="76"/>
      <c r="GN50" s="76"/>
      <c r="GO50" s="76"/>
      <c r="GP50" s="76"/>
      <c r="GQ50" s="76"/>
      <c r="GR50" s="76"/>
      <c r="GS50" s="76"/>
      <c r="GT50" s="76"/>
      <c r="GU50" s="76"/>
      <c r="GV50" s="76"/>
      <c r="GW50" s="76"/>
      <c r="GX50" s="76"/>
      <c r="GY50" s="76"/>
      <c r="GZ50" s="76"/>
      <c r="HA50" s="76"/>
      <c r="HB50" s="76"/>
      <c r="HC50" s="76"/>
      <c r="HD50" s="76"/>
      <c r="HE50" s="76"/>
      <c r="HF50" s="76"/>
      <c r="HG50" s="76"/>
      <c r="HH50" s="76"/>
      <c r="HI50" s="76"/>
      <c r="HJ50" s="76"/>
      <c r="HK50" s="76"/>
    </row>
    <row r="51" spans="1:219" ht="20.100000000000001" customHeight="1">
      <c r="A51" s="74"/>
      <c r="B51" s="74"/>
      <c r="C51" s="74"/>
      <c r="D51" s="74"/>
      <c r="E51" s="74"/>
      <c r="F51" s="74"/>
      <c r="G51" s="74"/>
      <c r="H51" s="74"/>
      <c r="I51" s="74"/>
      <c r="J51" s="74"/>
      <c r="K51" s="74"/>
      <c r="L51" s="74"/>
      <c r="M51" s="74"/>
      <c r="N51" s="74"/>
      <c r="O51" s="74"/>
      <c r="P51" s="74"/>
      <c r="Q51" s="74"/>
      <c r="R51" s="74"/>
      <c r="S51" s="74"/>
      <c r="T51" s="74"/>
      <c r="U51" s="74"/>
      <c r="V51" s="74"/>
      <c r="W51" s="74"/>
      <c r="X51" s="74"/>
      <c r="Y51" s="74"/>
      <c r="Z51" s="74"/>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6"/>
      <c r="BR51" s="76"/>
      <c r="BS51" s="76"/>
      <c r="BT51" s="76"/>
      <c r="BU51" s="76"/>
      <c r="BV51" s="76"/>
      <c r="BW51" s="76"/>
      <c r="BX51" s="76"/>
      <c r="BY51" s="76"/>
      <c r="BZ51" s="76"/>
      <c r="CA51" s="76"/>
      <c r="CB51" s="76"/>
      <c r="CC51" s="76"/>
      <c r="CD51" s="76"/>
      <c r="CE51" s="76"/>
      <c r="CF51" s="76"/>
      <c r="CG51" s="76"/>
      <c r="CH51" s="76"/>
      <c r="CI51" s="76"/>
      <c r="CJ51" s="76"/>
      <c r="CK51" s="76"/>
      <c r="CL51" s="76"/>
      <c r="CM51" s="76"/>
      <c r="CN51" s="76"/>
      <c r="CO51" s="76"/>
      <c r="CP51" s="76"/>
      <c r="CQ51" s="76"/>
      <c r="CR51" s="76"/>
      <c r="CS51" s="76"/>
      <c r="CT51" s="76"/>
      <c r="CU51" s="76"/>
      <c r="CV51" s="76"/>
      <c r="CW51" s="76"/>
      <c r="CX51" s="76"/>
      <c r="CY51" s="76"/>
      <c r="CZ51" s="76"/>
      <c r="DA51" s="76"/>
      <c r="DB51" s="76"/>
      <c r="DC51" s="76"/>
      <c r="DD51" s="76"/>
      <c r="DE51" s="76"/>
      <c r="DF51" s="76"/>
      <c r="DG51" s="76"/>
      <c r="DH51" s="76"/>
      <c r="DI51" s="76"/>
      <c r="DJ51" s="76"/>
      <c r="DK51" s="76"/>
      <c r="DL51" s="76"/>
      <c r="DM51" s="76"/>
      <c r="DN51" s="76"/>
      <c r="DO51" s="76"/>
      <c r="DP51" s="76"/>
      <c r="DQ51" s="76"/>
      <c r="DR51" s="76"/>
      <c r="DS51" s="76"/>
      <c r="DT51" s="76"/>
      <c r="DU51" s="76"/>
      <c r="DV51" s="76"/>
      <c r="DW51" s="76"/>
      <c r="DX51" s="76"/>
      <c r="DY51" s="76"/>
      <c r="DZ51" s="76"/>
      <c r="EA51" s="76"/>
      <c r="EB51" s="76"/>
      <c r="EC51" s="76"/>
      <c r="ED51" s="76"/>
      <c r="EE51" s="76"/>
      <c r="EF51" s="76"/>
      <c r="EG51" s="76"/>
      <c r="EH51" s="76"/>
      <c r="EI51" s="76"/>
      <c r="EJ51" s="76"/>
      <c r="EK51" s="76"/>
      <c r="EL51" s="76"/>
      <c r="EM51" s="76"/>
      <c r="EN51" s="76"/>
      <c r="EO51" s="76"/>
      <c r="EP51" s="76"/>
      <c r="EQ51" s="76"/>
      <c r="ER51" s="76"/>
      <c r="ES51" s="76"/>
      <c r="ET51" s="76"/>
      <c r="EU51" s="76"/>
      <c r="EV51" s="76"/>
      <c r="EW51" s="76"/>
      <c r="EX51" s="76"/>
      <c r="EY51" s="76"/>
      <c r="EZ51" s="76"/>
      <c r="FA51" s="76"/>
      <c r="FB51" s="76"/>
      <c r="FC51" s="76"/>
      <c r="FD51" s="76"/>
      <c r="FE51" s="76"/>
      <c r="FF51" s="76"/>
      <c r="FG51" s="76"/>
      <c r="FH51" s="76"/>
      <c r="FI51" s="76"/>
      <c r="FJ51" s="76"/>
      <c r="FK51" s="76"/>
      <c r="FL51" s="76"/>
      <c r="FM51" s="76"/>
      <c r="FN51" s="76"/>
      <c r="FO51" s="76"/>
      <c r="FP51" s="76"/>
      <c r="FQ51" s="76"/>
      <c r="FR51" s="76"/>
      <c r="FS51" s="76"/>
      <c r="FT51" s="76"/>
      <c r="FU51" s="76"/>
      <c r="FV51" s="76"/>
      <c r="FW51" s="76"/>
      <c r="FX51" s="76"/>
      <c r="FY51" s="76"/>
      <c r="FZ51" s="76"/>
      <c r="GA51" s="76"/>
      <c r="GB51" s="76"/>
      <c r="GC51" s="76"/>
      <c r="GD51" s="76"/>
      <c r="GE51" s="76"/>
      <c r="GF51" s="76"/>
      <c r="GG51" s="76"/>
      <c r="GH51" s="76"/>
      <c r="GI51" s="76"/>
      <c r="GJ51" s="76"/>
      <c r="GK51" s="76"/>
      <c r="GL51" s="76"/>
      <c r="GM51" s="76"/>
      <c r="GN51" s="76"/>
      <c r="GO51" s="76"/>
      <c r="GP51" s="76"/>
      <c r="GQ51" s="76"/>
      <c r="GR51" s="76"/>
      <c r="GS51" s="76"/>
      <c r="GT51" s="76"/>
      <c r="GU51" s="76"/>
      <c r="GV51" s="76"/>
      <c r="GW51" s="76"/>
      <c r="GX51" s="76"/>
      <c r="GY51" s="76"/>
      <c r="GZ51" s="76"/>
      <c r="HA51" s="76"/>
      <c r="HB51" s="76"/>
      <c r="HC51" s="76"/>
      <c r="HD51" s="76"/>
      <c r="HE51" s="76"/>
      <c r="HF51" s="76"/>
      <c r="HG51" s="76"/>
      <c r="HH51" s="76"/>
      <c r="HI51" s="76"/>
      <c r="HJ51" s="76"/>
      <c r="HK51" s="76"/>
    </row>
    <row r="52" spans="1:219" ht="20.100000000000001" customHeight="1">
      <c r="A52" s="74"/>
      <c r="B52" s="74"/>
      <c r="C52" s="74"/>
      <c r="D52" s="74"/>
      <c r="E52" s="74"/>
      <c r="F52" s="74"/>
      <c r="G52" s="74"/>
      <c r="H52" s="74"/>
      <c r="I52" s="74"/>
      <c r="J52" s="74"/>
      <c r="K52" s="74"/>
      <c r="L52" s="74"/>
      <c r="M52" s="74"/>
      <c r="N52" s="74"/>
      <c r="O52" s="74"/>
      <c r="P52" s="74"/>
      <c r="Q52" s="74"/>
      <c r="R52" s="74"/>
      <c r="S52" s="74"/>
      <c r="T52" s="74"/>
      <c r="U52" s="74"/>
      <c r="V52" s="74"/>
      <c r="W52" s="74"/>
      <c r="X52" s="74"/>
      <c r="Y52" s="74"/>
      <c r="Z52" s="74"/>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row>
    <row r="53" spans="1:219" ht="20.100000000000001" customHeight="1">
      <c r="A53" s="74"/>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row>
    <row r="54" spans="1:219" ht="20.100000000000001" customHeight="1">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row>
    <row r="55" spans="1:219" ht="20.100000000000001" customHeight="1">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c r="BK55" s="76"/>
      <c r="BL55" s="76"/>
      <c r="BM55" s="76"/>
      <c r="BN55" s="76"/>
      <c r="BO55" s="76"/>
      <c r="BP55" s="76"/>
      <c r="BQ55" s="76"/>
      <c r="BR55" s="76"/>
      <c r="BS55" s="76"/>
      <c r="BT55" s="76"/>
      <c r="BU55" s="76"/>
      <c r="BV55" s="76"/>
      <c r="BW55" s="76"/>
      <c r="BX55" s="76"/>
      <c r="BY55" s="76"/>
      <c r="BZ55" s="76"/>
      <c r="CA55" s="76"/>
      <c r="CB55" s="76"/>
      <c r="CC55" s="76"/>
      <c r="CD55" s="76"/>
      <c r="CE55" s="76"/>
      <c r="CF55" s="76"/>
      <c r="CG55" s="76"/>
      <c r="CH55" s="76"/>
      <c r="CI55" s="76"/>
      <c r="CJ55" s="76"/>
      <c r="CK55" s="76"/>
      <c r="CL55" s="76"/>
      <c r="CM55" s="76"/>
      <c r="CN55" s="76"/>
      <c r="CO55" s="76"/>
      <c r="CP55" s="76"/>
      <c r="CQ55" s="76"/>
      <c r="CR55" s="76"/>
      <c r="CS55" s="76"/>
      <c r="CT55" s="76"/>
      <c r="CU55" s="76"/>
      <c r="CV55" s="76"/>
      <c r="CW55" s="76"/>
      <c r="CX55" s="76"/>
      <c r="CY55" s="76"/>
      <c r="CZ55" s="76"/>
      <c r="DA55" s="76"/>
      <c r="DB55" s="76"/>
      <c r="DC55" s="76"/>
      <c r="DD55" s="76"/>
      <c r="DE55" s="76"/>
      <c r="DF55" s="76"/>
      <c r="DG55" s="76"/>
      <c r="DH55" s="76"/>
      <c r="DI55" s="76"/>
      <c r="DJ55" s="76"/>
      <c r="DK55" s="76"/>
      <c r="DL55" s="76"/>
      <c r="DM55" s="76"/>
      <c r="DN55" s="76"/>
      <c r="DO55" s="76"/>
      <c r="DP55" s="76"/>
      <c r="DQ55" s="76"/>
      <c r="DR55" s="76"/>
      <c r="DS55" s="76"/>
      <c r="DT55" s="76"/>
      <c r="DU55" s="76"/>
      <c r="DV55" s="76"/>
      <c r="DW55" s="76"/>
      <c r="DX55" s="76"/>
      <c r="DY55" s="76"/>
      <c r="DZ55" s="76"/>
      <c r="EA55" s="76"/>
      <c r="EB55" s="76"/>
      <c r="EC55" s="76"/>
      <c r="ED55" s="76"/>
      <c r="EE55" s="76"/>
      <c r="EF55" s="76"/>
      <c r="EG55" s="76"/>
      <c r="EH55" s="76"/>
      <c r="EI55" s="76"/>
      <c r="EJ55" s="76"/>
      <c r="EK55" s="76"/>
      <c r="EL55" s="76"/>
      <c r="EM55" s="76"/>
      <c r="EN55" s="76"/>
      <c r="EO55" s="76"/>
      <c r="EP55" s="76"/>
      <c r="EQ55" s="76"/>
      <c r="ER55" s="76"/>
      <c r="ES55" s="76"/>
      <c r="ET55" s="76"/>
      <c r="EU55" s="76"/>
      <c r="EV55" s="76"/>
      <c r="EW55" s="76"/>
      <c r="EX55" s="76"/>
      <c r="EY55" s="76"/>
      <c r="EZ55" s="76"/>
      <c r="FA55" s="76"/>
      <c r="FB55" s="76"/>
      <c r="FC55" s="76"/>
      <c r="FD55" s="76"/>
      <c r="FE55" s="76"/>
      <c r="FF55" s="76"/>
      <c r="FG55" s="76"/>
      <c r="FH55" s="76"/>
      <c r="FI55" s="76"/>
      <c r="FJ55" s="76"/>
      <c r="FK55" s="76"/>
      <c r="FL55" s="76"/>
      <c r="FM55" s="76"/>
      <c r="FN55" s="76"/>
      <c r="FO55" s="76"/>
      <c r="FP55" s="76"/>
      <c r="FQ55" s="76"/>
      <c r="FR55" s="76"/>
      <c r="FS55" s="76"/>
      <c r="FT55" s="76"/>
      <c r="FU55" s="76"/>
      <c r="FV55" s="76"/>
      <c r="FW55" s="76"/>
      <c r="FX55" s="76"/>
      <c r="FY55" s="76"/>
      <c r="FZ55" s="76"/>
      <c r="GA55" s="76"/>
      <c r="GB55" s="76"/>
      <c r="GC55" s="76"/>
      <c r="GD55" s="76"/>
      <c r="GE55" s="76"/>
      <c r="GF55" s="76"/>
      <c r="GG55" s="76"/>
      <c r="GH55" s="76"/>
      <c r="GI55" s="76"/>
      <c r="GJ55" s="76"/>
      <c r="GK55" s="76"/>
      <c r="GL55" s="76"/>
      <c r="GM55" s="76"/>
      <c r="GN55" s="76"/>
      <c r="GO55" s="76"/>
      <c r="GP55" s="76"/>
      <c r="GQ55" s="76"/>
      <c r="GR55" s="76"/>
      <c r="GS55" s="76"/>
      <c r="GT55" s="76"/>
      <c r="GU55" s="76"/>
      <c r="GV55" s="76"/>
      <c r="GW55" s="76"/>
      <c r="GX55" s="76"/>
      <c r="GY55" s="76"/>
      <c r="GZ55" s="76"/>
      <c r="HA55" s="76"/>
      <c r="HB55" s="76"/>
      <c r="HC55" s="76"/>
      <c r="HD55" s="76"/>
      <c r="HE55" s="76"/>
      <c r="HF55" s="76"/>
      <c r="HG55" s="76"/>
      <c r="HH55" s="76"/>
      <c r="HI55" s="76"/>
      <c r="HJ55" s="76"/>
      <c r="HK55" s="76"/>
    </row>
    <row r="56" spans="1:219" ht="20.100000000000001" customHeight="1">
      <c r="A56" s="74"/>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c r="BK56" s="76"/>
      <c r="BL56" s="76"/>
      <c r="BM56" s="76"/>
      <c r="BN56" s="76"/>
      <c r="BO56" s="76"/>
      <c r="BP56" s="76"/>
      <c r="BQ56" s="76"/>
      <c r="BR56" s="76"/>
      <c r="BS56" s="76"/>
      <c r="BT56" s="76"/>
      <c r="BU56" s="76"/>
      <c r="BV56" s="76"/>
      <c r="BW56" s="76"/>
      <c r="BX56" s="76"/>
      <c r="BY56" s="76"/>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76"/>
      <c r="CY56" s="76"/>
      <c r="CZ56" s="76"/>
      <c r="DA56" s="76"/>
      <c r="DB56" s="76"/>
      <c r="DC56" s="76"/>
      <c r="DD56" s="76"/>
      <c r="DE56" s="76"/>
      <c r="DF56" s="76"/>
      <c r="DG56" s="76"/>
      <c r="DH56" s="76"/>
      <c r="DI56" s="76"/>
      <c r="DJ56" s="76"/>
      <c r="DK56" s="76"/>
      <c r="DL56" s="76"/>
      <c r="DM56" s="76"/>
      <c r="DN56" s="76"/>
      <c r="DO56" s="76"/>
      <c r="DP56" s="76"/>
      <c r="DQ56" s="76"/>
      <c r="DR56" s="76"/>
      <c r="DS56" s="76"/>
      <c r="DT56" s="76"/>
      <c r="DU56" s="76"/>
      <c r="DV56" s="76"/>
      <c r="DW56" s="76"/>
      <c r="DX56" s="76"/>
      <c r="DY56" s="76"/>
      <c r="DZ56" s="76"/>
      <c r="EA56" s="76"/>
      <c r="EB56" s="76"/>
      <c r="EC56" s="76"/>
      <c r="ED56" s="76"/>
      <c r="EE56" s="76"/>
      <c r="EF56" s="76"/>
      <c r="EG56" s="76"/>
      <c r="EH56" s="76"/>
      <c r="EI56" s="76"/>
      <c r="EJ56" s="76"/>
      <c r="EK56" s="76"/>
      <c r="EL56" s="76"/>
      <c r="EM56" s="76"/>
      <c r="EN56" s="76"/>
      <c r="EO56" s="76"/>
      <c r="EP56" s="76"/>
      <c r="EQ56" s="76"/>
      <c r="ER56" s="76"/>
      <c r="ES56" s="76"/>
      <c r="ET56" s="76"/>
      <c r="EU56" s="76"/>
      <c r="EV56" s="76"/>
      <c r="EW56" s="76"/>
      <c r="EX56" s="76"/>
      <c r="EY56" s="76"/>
      <c r="EZ56" s="76"/>
      <c r="FA56" s="76"/>
      <c r="FB56" s="76"/>
      <c r="FC56" s="76"/>
      <c r="FD56" s="76"/>
      <c r="FE56" s="76"/>
      <c r="FF56" s="76"/>
      <c r="FG56" s="76"/>
      <c r="FH56" s="76"/>
      <c r="FI56" s="76"/>
      <c r="FJ56" s="76"/>
      <c r="FK56" s="76"/>
      <c r="FL56" s="76"/>
      <c r="FM56" s="76"/>
      <c r="FN56" s="76"/>
      <c r="FO56" s="76"/>
      <c r="FP56" s="76"/>
      <c r="FQ56" s="76"/>
      <c r="FR56" s="76"/>
      <c r="FS56" s="76"/>
      <c r="FT56" s="76"/>
      <c r="FU56" s="76"/>
      <c r="FV56" s="76"/>
      <c r="FW56" s="76"/>
      <c r="FX56" s="76"/>
      <c r="FY56" s="76"/>
      <c r="FZ56" s="76"/>
      <c r="GA56" s="76"/>
      <c r="GB56" s="76"/>
      <c r="GC56" s="76"/>
      <c r="GD56" s="76"/>
      <c r="GE56" s="76"/>
      <c r="GF56" s="76"/>
      <c r="GG56" s="76"/>
      <c r="GH56" s="76"/>
      <c r="GI56" s="76"/>
      <c r="GJ56" s="76"/>
      <c r="GK56" s="76"/>
      <c r="GL56" s="76"/>
      <c r="GM56" s="76"/>
      <c r="GN56" s="76"/>
      <c r="GO56" s="76"/>
      <c r="GP56" s="76"/>
      <c r="GQ56" s="76"/>
      <c r="GR56" s="76"/>
      <c r="GS56" s="76"/>
      <c r="GT56" s="76"/>
      <c r="GU56" s="76"/>
      <c r="GV56" s="76"/>
      <c r="GW56" s="76"/>
      <c r="GX56" s="76"/>
      <c r="GY56" s="76"/>
      <c r="GZ56" s="76"/>
      <c r="HA56" s="76"/>
      <c r="HB56" s="76"/>
      <c r="HC56" s="76"/>
      <c r="HD56" s="76"/>
      <c r="HE56" s="76"/>
      <c r="HF56" s="76"/>
      <c r="HG56" s="76"/>
      <c r="HH56" s="76"/>
      <c r="HI56" s="76"/>
      <c r="HJ56" s="76"/>
      <c r="HK56" s="76"/>
    </row>
    <row r="57" spans="1:219" ht="20.100000000000001" customHeight="1">
      <c r="A57" s="74"/>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c r="BK57" s="76"/>
      <c r="BL57" s="76"/>
      <c r="BM57" s="76"/>
      <c r="BN57" s="76"/>
      <c r="BO57" s="76"/>
      <c r="BP57" s="76"/>
      <c r="BQ57" s="76"/>
      <c r="BR57" s="76"/>
      <c r="BS57" s="76"/>
      <c r="BT57" s="76"/>
      <c r="BU57" s="76"/>
      <c r="BV57" s="76"/>
      <c r="BW57" s="76"/>
      <c r="BX57" s="76"/>
      <c r="BY57" s="76"/>
      <c r="BZ57" s="76"/>
      <c r="CA57" s="76"/>
      <c r="CB57" s="76"/>
      <c r="CC57" s="76"/>
      <c r="CD57" s="76"/>
      <c r="CE57" s="76"/>
      <c r="CF57" s="76"/>
      <c r="CG57" s="76"/>
      <c r="CH57" s="76"/>
      <c r="CI57" s="76"/>
      <c r="CJ57" s="76"/>
      <c r="CK57" s="76"/>
      <c r="CL57" s="76"/>
      <c r="CM57" s="76"/>
      <c r="CN57" s="76"/>
      <c r="CO57" s="76"/>
      <c r="CP57" s="76"/>
      <c r="CQ57" s="76"/>
      <c r="CR57" s="76"/>
      <c r="CS57" s="76"/>
      <c r="CT57" s="76"/>
      <c r="CU57" s="76"/>
      <c r="CV57" s="76"/>
      <c r="CW57" s="76"/>
      <c r="CX57" s="76"/>
      <c r="CY57" s="76"/>
      <c r="CZ57" s="76"/>
      <c r="DA57" s="76"/>
      <c r="DB57" s="76"/>
      <c r="DC57" s="76"/>
      <c r="DD57" s="76"/>
      <c r="DE57" s="76"/>
      <c r="DF57" s="76"/>
      <c r="DG57" s="76"/>
      <c r="DH57" s="76"/>
      <c r="DI57" s="76"/>
      <c r="DJ57" s="76"/>
      <c r="DK57" s="76"/>
      <c r="DL57" s="76"/>
      <c r="DM57" s="76"/>
      <c r="DN57" s="76"/>
      <c r="DO57" s="76"/>
      <c r="DP57" s="76"/>
      <c r="DQ57" s="76"/>
      <c r="DR57" s="76"/>
      <c r="DS57" s="76"/>
      <c r="DT57" s="76"/>
      <c r="DU57" s="76"/>
      <c r="DV57" s="76"/>
      <c r="DW57" s="76"/>
      <c r="DX57" s="76"/>
      <c r="DY57" s="76"/>
      <c r="DZ57" s="76"/>
      <c r="EA57" s="76"/>
      <c r="EB57" s="76"/>
      <c r="EC57" s="76"/>
      <c r="ED57" s="76"/>
      <c r="EE57" s="76"/>
      <c r="EF57" s="76"/>
      <c r="EG57" s="76"/>
      <c r="EH57" s="76"/>
      <c r="EI57" s="76"/>
      <c r="EJ57" s="76"/>
      <c r="EK57" s="76"/>
      <c r="EL57" s="76"/>
      <c r="EM57" s="76"/>
      <c r="EN57" s="76"/>
      <c r="EO57" s="76"/>
      <c r="EP57" s="76"/>
      <c r="EQ57" s="76"/>
      <c r="ER57" s="76"/>
      <c r="ES57" s="76"/>
      <c r="ET57" s="76"/>
      <c r="EU57" s="76"/>
      <c r="EV57" s="76"/>
      <c r="EW57" s="76"/>
      <c r="EX57" s="76"/>
      <c r="EY57" s="76"/>
      <c r="EZ57" s="76"/>
      <c r="FA57" s="76"/>
      <c r="FB57" s="76"/>
      <c r="FC57" s="76"/>
      <c r="FD57" s="76"/>
      <c r="FE57" s="76"/>
      <c r="FF57" s="76"/>
      <c r="FG57" s="76"/>
      <c r="FH57" s="76"/>
      <c r="FI57" s="76"/>
      <c r="FJ57" s="76"/>
      <c r="FK57" s="76"/>
      <c r="FL57" s="76"/>
      <c r="FM57" s="76"/>
      <c r="FN57" s="76"/>
      <c r="FO57" s="76"/>
      <c r="FP57" s="76"/>
      <c r="FQ57" s="76"/>
      <c r="FR57" s="76"/>
      <c r="FS57" s="76"/>
      <c r="FT57" s="76"/>
      <c r="FU57" s="76"/>
      <c r="FV57" s="76"/>
      <c r="FW57" s="76"/>
      <c r="FX57" s="76"/>
      <c r="FY57" s="76"/>
      <c r="FZ57" s="76"/>
      <c r="GA57" s="76"/>
      <c r="GB57" s="76"/>
      <c r="GC57" s="76"/>
      <c r="GD57" s="76"/>
      <c r="GE57" s="76"/>
      <c r="GF57" s="76"/>
      <c r="GG57" s="76"/>
      <c r="GH57" s="76"/>
      <c r="GI57" s="76"/>
      <c r="GJ57" s="76"/>
      <c r="GK57" s="76"/>
      <c r="GL57" s="76"/>
      <c r="GM57" s="76"/>
      <c r="GN57" s="76"/>
      <c r="GO57" s="76"/>
      <c r="GP57" s="76"/>
      <c r="GQ57" s="76"/>
      <c r="GR57" s="76"/>
      <c r="GS57" s="76"/>
      <c r="GT57" s="76"/>
      <c r="GU57" s="76"/>
      <c r="GV57" s="76"/>
      <c r="GW57" s="76"/>
      <c r="GX57" s="76"/>
      <c r="GY57" s="76"/>
      <c r="GZ57" s="76"/>
      <c r="HA57" s="76"/>
      <c r="HB57" s="76"/>
      <c r="HC57" s="76"/>
      <c r="HD57" s="76"/>
      <c r="HE57" s="76"/>
      <c r="HF57" s="76"/>
      <c r="HG57" s="76"/>
      <c r="HH57" s="76"/>
      <c r="HI57" s="76"/>
      <c r="HJ57" s="76"/>
      <c r="HK57" s="76"/>
    </row>
    <row r="58" spans="1:219" ht="20.100000000000001" customHeight="1">
      <c r="A58" s="74"/>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76"/>
      <c r="BW58" s="76"/>
      <c r="BX58" s="76"/>
      <c r="BY58" s="76"/>
      <c r="BZ58" s="76"/>
      <c r="CA58" s="76"/>
      <c r="CB58" s="76"/>
      <c r="CC58" s="76"/>
      <c r="CD58" s="76"/>
      <c r="CE58" s="76"/>
      <c r="CF58" s="76"/>
      <c r="CG58" s="76"/>
      <c r="CH58" s="76"/>
      <c r="CI58" s="76"/>
      <c r="CJ58" s="76"/>
      <c r="CK58" s="76"/>
      <c r="CL58" s="76"/>
      <c r="CM58" s="76"/>
      <c r="CN58" s="76"/>
      <c r="CO58" s="76"/>
      <c r="CP58" s="76"/>
      <c r="CQ58" s="76"/>
      <c r="CR58" s="76"/>
      <c r="CS58" s="76"/>
      <c r="CT58" s="76"/>
      <c r="CU58" s="76"/>
      <c r="CV58" s="76"/>
      <c r="CW58" s="76"/>
      <c r="CX58" s="76"/>
      <c r="CY58" s="76"/>
      <c r="CZ58" s="76"/>
      <c r="DA58" s="76"/>
      <c r="DB58" s="76"/>
      <c r="DC58" s="76"/>
      <c r="DD58" s="76"/>
      <c r="DE58" s="76"/>
      <c r="DF58" s="76"/>
      <c r="DG58" s="76"/>
      <c r="DH58" s="76"/>
      <c r="DI58" s="76"/>
      <c r="DJ58" s="76"/>
      <c r="DK58" s="76"/>
      <c r="DL58" s="76"/>
      <c r="DM58" s="76"/>
      <c r="DN58" s="76"/>
      <c r="DO58" s="76"/>
      <c r="DP58" s="76"/>
      <c r="DQ58" s="76"/>
      <c r="DR58" s="76"/>
      <c r="DS58" s="76"/>
      <c r="DT58" s="76"/>
      <c r="DU58" s="76"/>
      <c r="DV58" s="76"/>
      <c r="DW58" s="76"/>
      <c r="DX58" s="76"/>
      <c r="DY58" s="76"/>
      <c r="DZ58" s="76"/>
      <c r="EA58" s="76"/>
      <c r="EB58" s="76"/>
      <c r="EC58" s="76"/>
      <c r="ED58" s="76"/>
      <c r="EE58" s="76"/>
      <c r="EF58" s="76"/>
      <c r="EG58" s="76"/>
      <c r="EH58" s="76"/>
      <c r="EI58" s="76"/>
      <c r="EJ58" s="76"/>
      <c r="EK58" s="76"/>
      <c r="EL58" s="76"/>
      <c r="EM58" s="76"/>
      <c r="EN58" s="76"/>
      <c r="EO58" s="76"/>
      <c r="EP58" s="76"/>
      <c r="EQ58" s="76"/>
      <c r="ER58" s="76"/>
      <c r="ES58" s="76"/>
      <c r="ET58" s="76"/>
      <c r="EU58" s="76"/>
      <c r="EV58" s="76"/>
      <c r="EW58" s="76"/>
      <c r="EX58" s="76"/>
      <c r="EY58" s="76"/>
      <c r="EZ58" s="76"/>
      <c r="FA58" s="76"/>
      <c r="FB58" s="76"/>
      <c r="FC58" s="76"/>
      <c r="FD58" s="76"/>
      <c r="FE58" s="76"/>
      <c r="FF58" s="76"/>
      <c r="FG58" s="76"/>
      <c r="FH58" s="76"/>
      <c r="FI58" s="76"/>
      <c r="FJ58" s="76"/>
      <c r="FK58" s="76"/>
      <c r="FL58" s="76"/>
      <c r="FM58" s="76"/>
      <c r="FN58" s="76"/>
      <c r="FO58" s="76"/>
      <c r="FP58" s="76"/>
      <c r="FQ58" s="76"/>
      <c r="FR58" s="76"/>
      <c r="FS58" s="76"/>
      <c r="FT58" s="76"/>
      <c r="FU58" s="76"/>
      <c r="FV58" s="76"/>
      <c r="FW58" s="76"/>
      <c r="FX58" s="76"/>
      <c r="FY58" s="76"/>
      <c r="FZ58" s="76"/>
      <c r="GA58" s="76"/>
      <c r="GB58" s="76"/>
      <c r="GC58" s="76"/>
      <c r="GD58" s="76"/>
      <c r="GE58" s="76"/>
      <c r="GF58" s="76"/>
      <c r="GG58" s="76"/>
      <c r="GH58" s="76"/>
      <c r="GI58" s="76"/>
      <c r="GJ58" s="76"/>
      <c r="GK58" s="76"/>
      <c r="GL58" s="76"/>
      <c r="GM58" s="76"/>
      <c r="GN58" s="76"/>
      <c r="GO58" s="76"/>
      <c r="GP58" s="76"/>
      <c r="GQ58" s="76"/>
      <c r="GR58" s="76"/>
      <c r="GS58" s="76"/>
      <c r="GT58" s="76"/>
      <c r="GU58" s="76"/>
      <c r="GV58" s="76"/>
      <c r="GW58" s="76"/>
      <c r="GX58" s="76"/>
      <c r="GY58" s="76"/>
      <c r="GZ58" s="76"/>
      <c r="HA58" s="76"/>
      <c r="HB58" s="76"/>
      <c r="HC58" s="76"/>
      <c r="HD58" s="76"/>
      <c r="HE58" s="76"/>
      <c r="HF58" s="76"/>
      <c r="HG58" s="76"/>
      <c r="HH58" s="76"/>
      <c r="HI58" s="76"/>
      <c r="HJ58" s="76"/>
      <c r="HK58" s="76"/>
    </row>
    <row r="59" spans="1:219" ht="20.100000000000001" customHeight="1">
      <c r="A59" s="74"/>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76"/>
      <c r="BU59" s="76"/>
      <c r="BV59" s="76"/>
      <c r="BW59" s="76"/>
      <c r="BX59" s="76"/>
      <c r="BY59" s="76"/>
      <c r="BZ59" s="76"/>
      <c r="CA59" s="76"/>
      <c r="CB59" s="76"/>
      <c r="CC59" s="76"/>
      <c r="CD59" s="76"/>
      <c r="CE59" s="76"/>
      <c r="CF59" s="76"/>
      <c r="CG59" s="76"/>
      <c r="CH59" s="76"/>
      <c r="CI59" s="76"/>
      <c r="CJ59" s="76"/>
      <c r="CK59" s="76"/>
      <c r="CL59" s="76"/>
      <c r="CM59" s="76"/>
      <c r="CN59" s="76"/>
      <c r="CO59" s="76"/>
      <c r="CP59" s="76"/>
      <c r="CQ59" s="76"/>
      <c r="CR59" s="76"/>
      <c r="CS59" s="76"/>
      <c r="CT59" s="76"/>
      <c r="CU59" s="76"/>
      <c r="CV59" s="76"/>
      <c r="CW59" s="76"/>
      <c r="CX59" s="76"/>
      <c r="CY59" s="76"/>
      <c r="CZ59" s="76"/>
      <c r="DA59" s="76"/>
      <c r="DB59" s="76"/>
      <c r="DC59" s="76"/>
      <c r="DD59" s="76"/>
      <c r="DE59" s="76"/>
      <c r="DF59" s="76"/>
      <c r="DG59" s="76"/>
      <c r="DH59" s="76"/>
      <c r="DI59" s="76"/>
      <c r="DJ59" s="76"/>
      <c r="DK59" s="76"/>
      <c r="DL59" s="76"/>
      <c r="DM59" s="76"/>
      <c r="DN59" s="76"/>
      <c r="DO59" s="76"/>
      <c r="DP59" s="76"/>
      <c r="DQ59" s="76"/>
      <c r="DR59" s="76"/>
      <c r="DS59" s="76"/>
      <c r="DT59" s="76"/>
      <c r="DU59" s="76"/>
      <c r="DV59" s="76"/>
      <c r="DW59" s="76"/>
      <c r="DX59" s="76"/>
      <c r="DY59" s="76"/>
      <c r="DZ59" s="76"/>
      <c r="EA59" s="76"/>
      <c r="EB59" s="76"/>
      <c r="EC59" s="76"/>
      <c r="ED59" s="76"/>
      <c r="EE59" s="76"/>
      <c r="EF59" s="76"/>
      <c r="EG59" s="76"/>
      <c r="EH59" s="76"/>
      <c r="EI59" s="76"/>
      <c r="EJ59" s="76"/>
      <c r="EK59" s="76"/>
      <c r="EL59" s="76"/>
      <c r="EM59" s="76"/>
      <c r="EN59" s="76"/>
      <c r="EO59" s="76"/>
      <c r="EP59" s="76"/>
      <c r="EQ59" s="76"/>
      <c r="ER59" s="76"/>
      <c r="ES59" s="76"/>
      <c r="ET59" s="76"/>
      <c r="EU59" s="76"/>
      <c r="EV59" s="76"/>
      <c r="EW59" s="76"/>
      <c r="EX59" s="76"/>
      <c r="EY59" s="76"/>
      <c r="EZ59" s="76"/>
      <c r="FA59" s="76"/>
      <c r="FB59" s="76"/>
      <c r="FC59" s="76"/>
      <c r="FD59" s="76"/>
      <c r="FE59" s="76"/>
      <c r="FF59" s="76"/>
      <c r="FG59" s="76"/>
      <c r="FH59" s="76"/>
      <c r="FI59" s="76"/>
      <c r="FJ59" s="76"/>
      <c r="FK59" s="76"/>
      <c r="FL59" s="76"/>
      <c r="FM59" s="76"/>
      <c r="FN59" s="76"/>
      <c r="FO59" s="76"/>
      <c r="FP59" s="76"/>
      <c r="FQ59" s="76"/>
      <c r="FR59" s="76"/>
      <c r="FS59" s="76"/>
      <c r="FT59" s="76"/>
      <c r="FU59" s="76"/>
      <c r="FV59" s="76"/>
      <c r="FW59" s="76"/>
      <c r="FX59" s="76"/>
      <c r="FY59" s="76"/>
      <c r="FZ59" s="76"/>
      <c r="GA59" s="76"/>
      <c r="GB59" s="76"/>
      <c r="GC59" s="76"/>
      <c r="GD59" s="76"/>
      <c r="GE59" s="76"/>
      <c r="GF59" s="76"/>
      <c r="GG59" s="76"/>
      <c r="GH59" s="76"/>
      <c r="GI59" s="76"/>
      <c r="GJ59" s="76"/>
      <c r="GK59" s="76"/>
      <c r="GL59" s="76"/>
      <c r="GM59" s="76"/>
      <c r="GN59" s="76"/>
      <c r="GO59" s="76"/>
      <c r="GP59" s="76"/>
      <c r="GQ59" s="76"/>
      <c r="GR59" s="76"/>
      <c r="GS59" s="76"/>
      <c r="GT59" s="76"/>
      <c r="GU59" s="76"/>
      <c r="GV59" s="76"/>
      <c r="GW59" s="76"/>
      <c r="GX59" s="76"/>
      <c r="GY59" s="76"/>
      <c r="GZ59" s="76"/>
      <c r="HA59" s="76"/>
      <c r="HB59" s="76"/>
      <c r="HC59" s="76"/>
      <c r="HD59" s="76"/>
      <c r="HE59" s="76"/>
      <c r="HF59" s="76"/>
      <c r="HG59" s="76"/>
      <c r="HH59" s="76"/>
      <c r="HI59" s="76"/>
      <c r="HJ59" s="76"/>
      <c r="HK59" s="76"/>
    </row>
    <row r="60" spans="1:219" ht="20.100000000000001" customHeight="1">
      <c r="A60" s="74"/>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c r="BR60" s="76"/>
      <c r="BS60" s="76"/>
      <c r="BT60" s="76"/>
      <c r="BU60" s="76"/>
      <c r="BV60" s="76"/>
      <c r="BW60" s="76"/>
      <c r="BX60" s="76"/>
      <c r="BY60" s="76"/>
      <c r="BZ60" s="76"/>
      <c r="CA60" s="76"/>
      <c r="CB60" s="76"/>
      <c r="CC60" s="76"/>
      <c r="CD60" s="76"/>
      <c r="CE60" s="76"/>
      <c r="CF60" s="76"/>
      <c r="CG60" s="76"/>
      <c r="CH60" s="76"/>
      <c r="CI60" s="76"/>
      <c r="CJ60" s="76"/>
      <c r="CK60" s="76"/>
      <c r="CL60" s="76"/>
      <c r="CM60" s="76"/>
      <c r="CN60" s="76"/>
      <c r="CO60" s="76"/>
      <c r="CP60" s="76"/>
      <c r="CQ60" s="76"/>
      <c r="CR60" s="76"/>
      <c r="CS60" s="76"/>
      <c r="CT60" s="76"/>
      <c r="CU60" s="76"/>
      <c r="CV60" s="76"/>
      <c r="CW60" s="76"/>
      <c r="CX60" s="76"/>
      <c r="CY60" s="76"/>
      <c r="CZ60" s="76"/>
      <c r="DA60" s="76"/>
      <c r="DB60" s="76"/>
      <c r="DC60" s="76"/>
      <c r="DD60" s="76"/>
      <c r="DE60" s="76"/>
      <c r="DF60" s="76"/>
      <c r="DG60" s="76"/>
      <c r="DH60" s="76"/>
      <c r="DI60" s="76"/>
      <c r="DJ60" s="76"/>
      <c r="DK60" s="76"/>
      <c r="DL60" s="76"/>
      <c r="DM60" s="76"/>
      <c r="DN60" s="76"/>
      <c r="DO60" s="76"/>
      <c r="DP60" s="76"/>
      <c r="DQ60" s="76"/>
      <c r="DR60" s="76"/>
      <c r="DS60" s="76"/>
      <c r="DT60" s="76"/>
      <c r="DU60" s="76"/>
      <c r="DV60" s="76"/>
      <c r="DW60" s="76"/>
      <c r="DX60" s="76"/>
      <c r="DY60" s="76"/>
      <c r="DZ60" s="76"/>
      <c r="EA60" s="76"/>
      <c r="EB60" s="76"/>
      <c r="EC60" s="76"/>
      <c r="ED60" s="76"/>
      <c r="EE60" s="76"/>
      <c r="EF60" s="76"/>
      <c r="EG60" s="76"/>
      <c r="EH60" s="76"/>
      <c r="EI60" s="76"/>
      <c r="EJ60" s="76"/>
      <c r="EK60" s="76"/>
      <c r="EL60" s="76"/>
      <c r="EM60" s="76"/>
      <c r="EN60" s="76"/>
      <c r="EO60" s="76"/>
      <c r="EP60" s="76"/>
      <c r="EQ60" s="76"/>
      <c r="ER60" s="76"/>
      <c r="ES60" s="76"/>
      <c r="ET60" s="76"/>
      <c r="EU60" s="76"/>
      <c r="EV60" s="76"/>
      <c r="EW60" s="76"/>
      <c r="EX60" s="76"/>
      <c r="EY60" s="76"/>
      <c r="EZ60" s="76"/>
      <c r="FA60" s="76"/>
      <c r="FB60" s="76"/>
      <c r="FC60" s="76"/>
      <c r="FD60" s="76"/>
      <c r="FE60" s="76"/>
      <c r="FF60" s="76"/>
      <c r="FG60" s="76"/>
      <c r="FH60" s="76"/>
      <c r="FI60" s="76"/>
      <c r="FJ60" s="76"/>
      <c r="FK60" s="76"/>
      <c r="FL60" s="76"/>
      <c r="FM60" s="76"/>
      <c r="FN60" s="76"/>
      <c r="FO60" s="76"/>
      <c r="FP60" s="76"/>
      <c r="FQ60" s="76"/>
      <c r="FR60" s="76"/>
      <c r="FS60" s="76"/>
      <c r="FT60" s="76"/>
      <c r="FU60" s="76"/>
      <c r="FV60" s="76"/>
      <c r="FW60" s="76"/>
      <c r="FX60" s="76"/>
      <c r="FY60" s="76"/>
      <c r="FZ60" s="76"/>
      <c r="GA60" s="76"/>
      <c r="GB60" s="76"/>
      <c r="GC60" s="76"/>
      <c r="GD60" s="76"/>
      <c r="GE60" s="76"/>
      <c r="GF60" s="76"/>
      <c r="GG60" s="76"/>
      <c r="GH60" s="76"/>
      <c r="GI60" s="76"/>
      <c r="GJ60" s="76"/>
      <c r="GK60" s="76"/>
      <c r="GL60" s="76"/>
      <c r="GM60" s="76"/>
      <c r="GN60" s="76"/>
      <c r="GO60" s="76"/>
      <c r="GP60" s="76"/>
      <c r="GQ60" s="76"/>
      <c r="GR60" s="76"/>
      <c r="GS60" s="76"/>
      <c r="GT60" s="76"/>
      <c r="GU60" s="76"/>
      <c r="GV60" s="76"/>
      <c r="GW60" s="76"/>
      <c r="GX60" s="76"/>
      <c r="GY60" s="76"/>
      <c r="GZ60" s="76"/>
      <c r="HA60" s="76"/>
      <c r="HB60" s="76"/>
      <c r="HC60" s="76"/>
      <c r="HD60" s="76"/>
      <c r="HE60" s="76"/>
      <c r="HF60" s="76"/>
      <c r="HG60" s="76"/>
      <c r="HH60" s="76"/>
      <c r="HI60" s="76"/>
      <c r="HJ60" s="76"/>
      <c r="HK60" s="76"/>
    </row>
    <row r="61" spans="1:219" ht="20.100000000000001" customHeight="1">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c r="BR61" s="76"/>
      <c r="BS61" s="76"/>
      <c r="BT61" s="76"/>
      <c r="BU61" s="76"/>
      <c r="BV61" s="76"/>
      <c r="BW61" s="76"/>
      <c r="BX61" s="76"/>
      <c r="BY61" s="76"/>
      <c r="BZ61" s="76"/>
      <c r="CA61" s="76"/>
      <c r="CB61" s="76"/>
      <c r="CC61" s="76"/>
      <c r="CD61" s="76"/>
      <c r="CE61" s="76"/>
      <c r="CF61" s="76"/>
      <c r="CG61" s="76"/>
      <c r="CH61" s="76"/>
      <c r="CI61" s="76"/>
      <c r="CJ61" s="76"/>
      <c r="CK61" s="76"/>
      <c r="CL61" s="76"/>
      <c r="CM61" s="76"/>
      <c r="CN61" s="76"/>
      <c r="CO61" s="76"/>
      <c r="CP61" s="76"/>
      <c r="CQ61" s="76"/>
      <c r="CR61" s="76"/>
      <c r="CS61" s="76"/>
      <c r="CT61" s="76"/>
      <c r="CU61" s="76"/>
      <c r="CV61" s="76"/>
      <c r="CW61" s="76"/>
      <c r="CX61" s="76"/>
      <c r="CY61" s="76"/>
      <c r="CZ61" s="76"/>
      <c r="DA61" s="76"/>
      <c r="DB61" s="76"/>
      <c r="DC61" s="76"/>
      <c r="DD61" s="76"/>
      <c r="DE61" s="76"/>
      <c r="DF61" s="76"/>
      <c r="DG61" s="76"/>
      <c r="DH61" s="76"/>
      <c r="DI61" s="76"/>
      <c r="DJ61" s="76"/>
      <c r="DK61" s="76"/>
      <c r="DL61" s="76"/>
      <c r="DM61" s="76"/>
      <c r="DN61" s="76"/>
      <c r="DO61" s="76"/>
      <c r="DP61" s="76"/>
      <c r="DQ61" s="76"/>
      <c r="DR61" s="76"/>
      <c r="DS61" s="76"/>
      <c r="DT61" s="76"/>
      <c r="DU61" s="76"/>
      <c r="DV61" s="76"/>
      <c r="DW61" s="76"/>
      <c r="DX61" s="76"/>
      <c r="DY61" s="76"/>
      <c r="DZ61" s="76"/>
      <c r="EA61" s="76"/>
      <c r="EB61" s="76"/>
      <c r="EC61" s="76"/>
      <c r="ED61" s="76"/>
      <c r="EE61" s="76"/>
      <c r="EF61" s="76"/>
      <c r="EG61" s="76"/>
      <c r="EH61" s="76"/>
      <c r="EI61" s="76"/>
      <c r="EJ61" s="76"/>
      <c r="EK61" s="76"/>
      <c r="EL61" s="76"/>
      <c r="EM61" s="76"/>
      <c r="EN61" s="76"/>
      <c r="EO61" s="76"/>
      <c r="EP61" s="76"/>
      <c r="EQ61" s="76"/>
      <c r="ER61" s="76"/>
      <c r="ES61" s="76"/>
      <c r="ET61" s="76"/>
      <c r="EU61" s="76"/>
      <c r="EV61" s="76"/>
      <c r="EW61" s="76"/>
      <c r="EX61" s="76"/>
      <c r="EY61" s="76"/>
      <c r="EZ61" s="76"/>
      <c r="FA61" s="76"/>
      <c r="FB61" s="76"/>
      <c r="FC61" s="76"/>
      <c r="FD61" s="76"/>
      <c r="FE61" s="76"/>
      <c r="FF61" s="76"/>
      <c r="FG61" s="76"/>
      <c r="FH61" s="76"/>
      <c r="FI61" s="76"/>
      <c r="FJ61" s="76"/>
      <c r="FK61" s="76"/>
      <c r="FL61" s="76"/>
      <c r="FM61" s="76"/>
      <c r="FN61" s="76"/>
      <c r="FO61" s="76"/>
      <c r="FP61" s="76"/>
      <c r="FQ61" s="76"/>
      <c r="FR61" s="76"/>
      <c r="FS61" s="76"/>
      <c r="FT61" s="76"/>
      <c r="FU61" s="76"/>
      <c r="FV61" s="76"/>
      <c r="FW61" s="76"/>
      <c r="FX61" s="76"/>
      <c r="FY61" s="76"/>
      <c r="FZ61" s="76"/>
      <c r="GA61" s="76"/>
      <c r="GB61" s="76"/>
      <c r="GC61" s="76"/>
      <c r="GD61" s="76"/>
      <c r="GE61" s="76"/>
      <c r="GF61" s="76"/>
      <c r="GG61" s="76"/>
      <c r="GH61" s="76"/>
      <c r="GI61" s="76"/>
      <c r="GJ61" s="76"/>
      <c r="GK61" s="76"/>
      <c r="GL61" s="76"/>
      <c r="GM61" s="76"/>
      <c r="GN61" s="76"/>
      <c r="GO61" s="76"/>
      <c r="GP61" s="76"/>
      <c r="GQ61" s="76"/>
      <c r="GR61" s="76"/>
      <c r="GS61" s="76"/>
      <c r="GT61" s="76"/>
      <c r="GU61" s="76"/>
      <c r="GV61" s="76"/>
      <c r="GW61" s="76"/>
      <c r="GX61" s="76"/>
      <c r="GY61" s="76"/>
      <c r="GZ61" s="76"/>
      <c r="HA61" s="76"/>
      <c r="HB61" s="76"/>
      <c r="HC61" s="76"/>
      <c r="HD61" s="76"/>
      <c r="HE61" s="76"/>
      <c r="HF61" s="76"/>
      <c r="HG61" s="76"/>
      <c r="HH61" s="76"/>
      <c r="HI61" s="76"/>
      <c r="HJ61" s="76"/>
      <c r="HK61" s="76"/>
    </row>
    <row r="62" spans="1:219" ht="20.100000000000001" customHeight="1">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T62" s="76"/>
      <c r="BU62" s="76"/>
      <c r="BV62" s="76"/>
      <c r="BW62" s="76"/>
      <c r="BX62" s="76"/>
      <c r="BY62" s="76"/>
      <c r="BZ62" s="76"/>
      <c r="CA62" s="76"/>
      <c r="CB62" s="76"/>
      <c r="CC62" s="76"/>
      <c r="CD62" s="76"/>
      <c r="CE62" s="76"/>
      <c r="CF62" s="76"/>
      <c r="CG62" s="76"/>
      <c r="CH62" s="76"/>
      <c r="CI62" s="76"/>
      <c r="CJ62" s="76"/>
      <c r="CK62" s="76"/>
      <c r="CL62" s="76"/>
      <c r="CM62" s="76"/>
      <c r="CN62" s="76"/>
      <c r="CO62" s="76"/>
      <c r="CP62" s="76"/>
      <c r="CQ62" s="76"/>
      <c r="CR62" s="76"/>
      <c r="CS62" s="76"/>
      <c r="CT62" s="76"/>
      <c r="CU62" s="76"/>
      <c r="CV62" s="76"/>
      <c r="CW62" s="76"/>
      <c r="CX62" s="76"/>
      <c r="CY62" s="76"/>
      <c r="CZ62" s="76"/>
      <c r="DA62" s="76"/>
      <c r="DB62" s="76"/>
      <c r="DC62" s="76"/>
      <c r="DD62" s="76"/>
      <c r="DE62" s="76"/>
      <c r="DF62" s="76"/>
      <c r="DG62" s="76"/>
      <c r="DH62" s="76"/>
      <c r="DI62" s="76"/>
      <c r="DJ62" s="76"/>
      <c r="DK62" s="76"/>
      <c r="DL62" s="76"/>
      <c r="DM62" s="76"/>
      <c r="DN62" s="76"/>
      <c r="DO62" s="76"/>
      <c r="DP62" s="76"/>
      <c r="DQ62" s="76"/>
      <c r="DR62" s="76"/>
      <c r="DS62" s="76"/>
      <c r="DT62" s="76"/>
      <c r="DU62" s="76"/>
      <c r="DV62" s="76"/>
      <c r="DW62" s="76"/>
      <c r="DX62" s="76"/>
      <c r="DY62" s="76"/>
      <c r="DZ62" s="76"/>
      <c r="EA62" s="76"/>
      <c r="EB62" s="76"/>
      <c r="EC62" s="76"/>
      <c r="ED62" s="76"/>
      <c r="EE62" s="76"/>
      <c r="EF62" s="76"/>
      <c r="EG62" s="76"/>
      <c r="EH62" s="76"/>
      <c r="EI62" s="76"/>
      <c r="EJ62" s="76"/>
      <c r="EK62" s="76"/>
      <c r="EL62" s="76"/>
      <c r="EM62" s="76"/>
      <c r="EN62" s="76"/>
      <c r="EO62" s="76"/>
      <c r="EP62" s="76"/>
      <c r="EQ62" s="76"/>
      <c r="ER62" s="76"/>
      <c r="ES62" s="76"/>
      <c r="ET62" s="76"/>
      <c r="EU62" s="76"/>
      <c r="EV62" s="76"/>
      <c r="EW62" s="76"/>
      <c r="EX62" s="76"/>
      <c r="EY62" s="76"/>
      <c r="EZ62" s="76"/>
      <c r="FA62" s="76"/>
      <c r="FB62" s="76"/>
      <c r="FC62" s="76"/>
      <c r="FD62" s="76"/>
      <c r="FE62" s="76"/>
      <c r="FF62" s="76"/>
      <c r="FG62" s="76"/>
      <c r="FH62" s="76"/>
      <c r="FI62" s="76"/>
      <c r="FJ62" s="76"/>
      <c r="FK62" s="76"/>
      <c r="FL62" s="76"/>
      <c r="FM62" s="76"/>
      <c r="FN62" s="76"/>
      <c r="FO62" s="76"/>
      <c r="FP62" s="76"/>
      <c r="FQ62" s="76"/>
      <c r="FR62" s="76"/>
      <c r="FS62" s="76"/>
      <c r="FT62" s="76"/>
      <c r="FU62" s="76"/>
      <c r="FV62" s="76"/>
      <c r="FW62" s="76"/>
      <c r="FX62" s="76"/>
      <c r="FY62" s="76"/>
      <c r="FZ62" s="76"/>
      <c r="GA62" s="76"/>
      <c r="GB62" s="76"/>
      <c r="GC62" s="76"/>
      <c r="GD62" s="76"/>
      <c r="GE62" s="76"/>
      <c r="GF62" s="76"/>
      <c r="GG62" s="76"/>
      <c r="GH62" s="76"/>
      <c r="GI62" s="76"/>
      <c r="GJ62" s="76"/>
      <c r="GK62" s="76"/>
      <c r="GL62" s="76"/>
      <c r="GM62" s="76"/>
      <c r="GN62" s="76"/>
      <c r="GO62" s="76"/>
      <c r="GP62" s="76"/>
      <c r="GQ62" s="76"/>
      <c r="GR62" s="76"/>
      <c r="GS62" s="76"/>
      <c r="GT62" s="76"/>
      <c r="GU62" s="76"/>
      <c r="GV62" s="76"/>
      <c r="GW62" s="76"/>
      <c r="GX62" s="76"/>
      <c r="GY62" s="76"/>
      <c r="GZ62" s="76"/>
      <c r="HA62" s="76"/>
      <c r="HB62" s="76"/>
      <c r="HC62" s="76"/>
      <c r="HD62" s="76"/>
      <c r="HE62" s="76"/>
      <c r="HF62" s="76"/>
      <c r="HG62" s="76"/>
      <c r="HH62" s="76"/>
      <c r="HI62" s="76"/>
      <c r="HJ62" s="76"/>
      <c r="HK62" s="76"/>
    </row>
    <row r="63" spans="1:219" ht="20.100000000000001" customHeight="1">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c r="BR63" s="76"/>
      <c r="BS63" s="76"/>
      <c r="BT63" s="76"/>
      <c r="BU63" s="76"/>
      <c r="BV63" s="76"/>
      <c r="BW63" s="76"/>
      <c r="BX63" s="76"/>
      <c r="BY63" s="76"/>
      <c r="BZ63" s="76"/>
      <c r="CA63" s="76"/>
      <c r="CB63" s="76"/>
      <c r="CC63" s="76"/>
      <c r="CD63" s="76"/>
      <c r="CE63" s="76"/>
      <c r="CF63" s="76"/>
      <c r="CG63" s="76"/>
      <c r="CH63" s="76"/>
      <c r="CI63" s="76"/>
      <c r="CJ63" s="76"/>
      <c r="CK63" s="76"/>
      <c r="CL63" s="76"/>
      <c r="CM63" s="76"/>
      <c r="CN63" s="76"/>
      <c r="CO63" s="76"/>
      <c r="CP63" s="76"/>
      <c r="CQ63" s="76"/>
      <c r="CR63" s="76"/>
      <c r="CS63" s="76"/>
      <c r="CT63" s="76"/>
      <c r="CU63" s="76"/>
      <c r="CV63" s="76"/>
      <c r="CW63" s="76"/>
      <c r="CX63" s="76"/>
      <c r="CY63" s="76"/>
      <c r="CZ63" s="76"/>
      <c r="DA63" s="76"/>
      <c r="DB63" s="76"/>
      <c r="DC63" s="76"/>
      <c r="DD63" s="76"/>
      <c r="DE63" s="76"/>
      <c r="DF63" s="76"/>
      <c r="DG63" s="76"/>
      <c r="DH63" s="76"/>
      <c r="DI63" s="76"/>
      <c r="DJ63" s="76"/>
      <c r="DK63" s="76"/>
      <c r="DL63" s="76"/>
      <c r="DM63" s="76"/>
      <c r="DN63" s="76"/>
      <c r="DO63" s="76"/>
      <c r="DP63" s="76"/>
      <c r="DQ63" s="76"/>
      <c r="DR63" s="76"/>
      <c r="DS63" s="76"/>
      <c r="DT63" s="76"/>
      <c r="DU63" s="76"/>
      <c r="DV63" s="76"/>
      <c r="DW63" s="76"/>
      <c r="DX63" s="76"/>
      <c r="DY63" s="76"/>
      <c r="DZ63" s="76"/>
      <c r="EA63" s="76"/>
      <c r="EB63" s="76"/>
      <c r="EC63" s="76"/>
      <c r="ED63" s="76"/>
      <c r="EE63" s="76"/>
      <c r="EF63" s="76"/>
      <c r="EG63" s="76"/>
      <c r="EH63" s="76"/>
      <c r="EI63" s="76"/>
      <c r="EJ63" s="76"/>
      <c r="EK63" s="76"/>
      <c r="EL63" s="76"/>
      <c r="EM63" s="76"/>
      <c r="EN63" s="76"/>
      <c r="EO63" s="76"/>
      <c r="EP63" s="76"/>
      <c r="EQ63" s="76"/>
      <c r="ER63" s="76"/>
      <c r="ES63" s="76"/>
      <c r="ET63" s="76"/>
      <c r="EU63" s="76"/>
      <c r="EV63" s="76"/>
      <c r="EW63" s="76"/>
      <c r="EX63" s="76"/>
      <c r="EY63" s="76"/>
      <c r="EZ63" s="76"/>
      <c r="FA63" s="76"/>
      <c r="FB63" s="76"/>
      <c r="FC63" s="76"/>
      <c r="FD63" s="76"/>
      <c r="FE63" s="76"/>
      <c r="FF63" s="76"/>
      <c r="FG63" s="76"/>
      <c r="FH63" s="76"/>
      <c r="FI63" s="76"/>
      <c r="FJ63" s="76"/>
      <c r="FK63" s="76"/>
      <c r="FL63" s="76"/>
      <c r="FM63" s="76"/>
      <c r="FN63" s="76"/>
      <c r="FO63" s="76"/>
      <c r="FP63" s="76"/>
      <c r="FQ63" s="76"/>
      <c r="FR63" s="76"/>
      <c r="FS63" s="76"/>
      <c r="FT63" s="76"/>
      <c r="FU63" s="76"/>
      <c r="FV63" s="76"/>
      <c r="FW63" s="76"/>
      <c r="FX63" s="76"/>
      <c r="FY63" s="76"/>
      <c r="FZ63" s="76"/>
      <c r="GA63" s="76"/>
      <c r="GB63" s="76"/>
      <c r="GC63" s="76"/>
      <c r="GD63" s="76"/>
      <c r="GE63" s="76"/>
      <c r="GF63" s="76"/>
      <c r="GG63" s="76"/>
      <c r="GH63" s="76"/>
      <c r="GI63" s="76"/>
      <c r="GJ63" s="76"/>
      <c r="GK63" s="76"/>
      <c r="GL63" s="76"/>
      <c r="GM63" s="76"/>
      <c r="GN63" s="76"/>
      <c r="GO63" s="76"/>
      <c r="GP63" s="76"/>
      <c r="GQ63" s="76"/>
      <c r="GR63" s="76"/>
      <c r="GS63" s="76"/>
      <c r="GT63" s="76"/>
      <c r="GU63" s="76"/>
      <c r="GV63" s="76"/>
      <c r="GW63" s="76"/>
      <c r="GX63" s="76"/>
      <c r="GY63" s="76"/>
      <c r="GZ63" s="76"/>
      <c r="HA63" s="76"/>
      <c r="HB63" s="76"/>
      <c r="HC63" s="76"/>
      <c r="HD63" s="76"/>
      <c r="HE63" s="76"/>
      <c r="HF63" s="76"/>
      <c r="HG63" s="76"/>
      <c r="HH63" s="76"/>
      <c r="HI63" s="76"/>
      <c r="HJ63" s="76"/>
      <c r="HK63" s="76"/>
    </row>
    <row r="64" spans="1:219" ht="20.100000000000001" customHeight="1">
      <c r="A64" s="74"/>
      <c r="B64" s="74"/>
      <c r="C64" s="74"/>
      <c r="D64" s="74"/>
      <c r="E64" s="74"/>
      <c r="F64" s="74"/>
      <c r="G64" s="74"/>
      <c r="H64" s="74"/>
      <c r="I64" s="74"/>
      <c r="J64" s="74"/>
      <c r="K64" s="74"/>
      <c r="L64" s="74"/>
      <c r="M64" s="74"/>
      <c r="N64" s="74"/>
      <c r="O64" s="74"/>
      <c r="P64" s="74"/>
      <c r="Q64" s="74"/>
      <c r="R64" s="74"/>
      <c r="S64" s="74"/>
      <c r="T64" s="74"/>
      <c r="U64" s="74"/>
      <c r="V64" s="74"/>
      <c r="W64" s="74"/>
      <c r="X64" s="74"/>
      <c r="Y64" s="74"/>
      <c r="Z64" s="74"/>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c r="BR64" s="76"/>
      <c r="BS64" s="76"/>
      <c r="BT64" s="76"/>
      <c r="BU64" s="76"/>
      <c r="BV64" s="76"/>
      <c r="BW64" s="76"/>
      <c r="BX64" s="76"/>
      <c r="BY64" s="76"/>
      <c r="BZ64" s="76"/>
      <c r="CA64" s="76"/>
      <c r="CB64" s="76"/>
      <c r="CC64" s="76"/>
      <c r="CD64" s="76"/>
      <c r="CE64" s="76"/>
      <c r="CF64" s="76"/>
      <c r="CG64" s="76"/>
      <c r="CH64" s="76"/>
      <c r="CI64" s="76"/>
      <c r="CJ64" s="76"/>
      <c r="CK64" s="76"/>
      <c r="CL64" s="76"/>
      <c r="CM64" s="76"/>
      <c r="CN64" s="76"/>
      <c r="CO64" s="76"/>
      <c r="CP64" s="76"/>
      <c r="CQ64" s="76"/>
      <c r="CR64" s="76"/>
      <c r="CS64" s="76"/>
      <c r="CT64" s="76"/>
      <c r="CU64" s="76"/>
      <c r="CV64" s="76"/>
      <c r="CW64" s="76"/>
      <c r="CX64" s="76"/>
      <c r="CY64" s="76"/>
      <c r="CZ64" s="76"/>
      <c r="DA64" s="76"/>
      <c r="DB64" s="76"/>
      <c r="DC64" s="76"/>
      <c r="DD64" s="76"/>
      <c r="DE64" s="76"/>
      <c r="DF64" s="76"/>
      <c r="DG64" s="76"/>
      <c r="DH64" s="76"/>
      <c r="DI64" s="76"/>
      <c r="DJ64" s="76"/>
      <c r="DK64" s="76"/>
      <c r="DL64" s="76"/>
      <c r="DM64" s="76"/>
      <c r="DN64" s="76"/>
      <c r="DO64" s="76"/>
      <c r="DP64" s="76"/>
      <c r="DQ64" s="76"/>
      <c r="DR64" s="76"/>
      <c r="DS64" s="76"/>
      <c r="DT64" s="76"/>
      <c r="DU64" s="76"/>
      <c r="DV64" s="76"/>
      <c r="DW64" s="76"/>
      <c r="DX64" s="76"/>
      <c r="DY64" s="76"/>
      <c r="DZ64" s="76"/>
      <c r="EA64" s="76"/>
      <c r="EB64" s="76"/>
      <c r="EC64" s="76"/>
      <c r="ED64" s="76"/>
      <c r="EE64" s="76"/>
      <c r="EF64" s="76"/>
      <c r="EG64" s="76"/>
      <c r="EH64" s="76"/>
      <c r="EI64" s="76"/>
      <c r="EJ64" s="76"/>
      <c r="EK64" s="76"/>
      <c r="EL64" s="76"/>
      <c r="EM64" s="76"/>
      <c r="EN64" s="76"/>
      <c r="EO64" s="76"/>
      <c r="EP64" s="76"/>
      <c r="EQ64" s="76"/>
      <c r="ER64" s="76"/>
      <c r="ES64" s="76"/>
      <c r="ET64" s="76"/>
      <c r="EU64" s="76"/>
      <c r="EV64" s="76"/>
      <c r="EW64" s="76"/>
      <c r="EX64" s="76"/>
      <c r="EY64" s="76"/>
      <c r="EZ64" s="76"/>
      <c r="FA64" s="76"/>
      <c r="FB64" s="76"/>
      <c r="FC64" s="76"/>
      <c r="FD64" s="76"/>
      <c r="FE64" s="76"/>
      <c r="FF64" s="76"/>
      <c r="FG64" s="76"/>
      <c r="FH64" s="76"/>
      <c r="FI64" s="76"/>
      <c r="FJ64" s="76"/>
      <c r="FK64" s="76"/>
      <c r="FL64" s="76"/>
      <c r="FM64" s="76"/>
      <c r="FN64" s="76"/>
      <c r="FO64" s="76"/>
      <c r="FP64" s="76"/>
      <c r="FQ64" s="76"/>
      <c r="FR64" s="76"/>
      <c r="FS64" s="76"/>
      <c r="FT64" s="76"/>
      <c r="FU64" s="76"/>
      <c r="FV64" s="76"/>
      <c r="FW64" s="76"/>
      <c r="FX64" s="76"/>
      <c r="FY64" s="76"/>
      <c r="FZ64" s="76"/>
      <c r="GA64" s="76"/>
      <c r="GB64" s="76"/>
      <c r="GC64" s="76"/>
      <c r="GD64" s="76"/>
      <c r="GE64" s="76"/>
      <c r="GF64" s="76"/>
      <c r="GG64" s="76"/>
      <c r="GH64" s="76"/>
      <c r="GI64" s="76"/>
      <c r="GJ64" s="76"/>
      <c r="GK64" s="76"/>
      <c r="GL64" s="76"/>
      <c r="GM64" s="76"/>
      <c r="GN64" s="76"/>
      <c r="GO64" s="76"/>
      <c r="GP64" s="76"/>
      <c r="GQ64" s="76"/>
      <c r="GR64" s="76"/>
      <c r="GS64" s="76"/>
      <c r="GT64" s="76"/>
      <c r="GU64" s="76"/>
      <c r="GV64" s="76"/>
      <c r="GW64" s="76"/>
      <c r="GX64" s="76"/>
      <c r="GY64" s="76"/>
      <c r="GZ64" s="76"/>
      <c r="HA64" s="76"/>
      <c r="HB64" s="76"/>
      <c r="HC64" s="76"/>
      <c r="HD64" s="76"/>
      <c r="HE64" s="76"/>
      <c r="HF64" s="76"/>
      <c r="HG64" s="76"/>
      <c r="HH64" s="76"/>
      <c r="HI64" s="76"/>
      <c r="HJ64" s="76"/>
      <c r="HK64" s="76"/>
    </row>
    <row r="65" spans="1:219" ht="20.100000000000001" customHeight="1">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76"/>
      <c r="CY65" s="76"/>
      <c r="CZ65" s="76"/>
      <c r="DA65" s="76"/>
      <c r="DB65" s="76"/>
      <c r="DC65" s="76"/>
      <c r="DD65" s="76"/>
      <c r="DE65" s="76"/>
      <c r="DF65" s="76"/>
      <c r="DG65" s="76"/>
      <c r="DH65" s="76"/>
      <c r="DI65" s="76"/>
      <c r="DJ65" s="76"/>
      <c r="DK65" s="76"/>
      <c r="DL65" s="76"/>
      <c r="DM65" s="76"/>
      <c r="DN65" s="76"/>
      <c r="DO65" s="76"/>
      <c r="DP65" s="76"/>
      <c r="DQ65" s="76"/>
      <c r="DR65" s="76"/>
      <c r="DS65" s="76"/>
      <c r="DT65" s="76"/>
      <c r="DU65" s="76"/>
      <c r="DV65" s="76"/>
      <c r="DW65" s="76"/>
      <c r="DX65" s="76"/>
      <c r="DY65" s="76"/>
      <c r="DZ65" s="76"/>
      <c r="EA65" s="76"/>
      <c r="EB65" s="76"/>
      <c r="EC65" s="76"/>
      <c r="ED65" s="76"/>
      <c r="EE65" s="76"/>
      <c r="EF65" s="76"/>
      <c r="EG65" s="76"/>
      <c r="EH65" s="76"/>
      <c r="EI65" s="76"/>
      <c r="EJ65" s="76"/>
      <c r="EK65" s="76"/>
      <c r="EL65" s="76"/>
      <c r="EM65" s="76"/>
      <c r="EN65" s="76"/>
      <c r="EO65" s="76"/>
      <c r="EP65" s="76"/>
      <c r="EQ65" s="76"/>
      <c r="ER65" s="76"/>
      <c r="ES65" s="76"/>
      <c r="ET65" s="76"/>
      <c r="EU65" s="76"/>
      <c r="EV65" s="76"/>
      <c r="EW65" s="76"/>
      <c r="EX65" s="76"/>
      <c r="EY65" s="76"/>
      <c r="EZ65" s="76"/>
      <c r="FA65" s="76"/>
      <c r="FB65" s="76"/>
      <c r="FC65" s="76"/>
      <c r="FD65" s="76"/>
      <c r="FE65" s="76"/>
      <c r="FF65" s="76"/>
      <c r="FG65" s="76"/>
      <c r="FH65" s="76"/>
      <c r="FI65" s="76"/>
      <c r="FJ65" s="76"/>
      <c r="FK65" s="76"/>
      <c r="FL65" s="76"/>
      <c r="FM65" s="76"/>
      <c r="FN65" s="76"/>
      <c r="FO65" s="76"/>
      <c r="FP65" s="76"/>
      <c r="FQ65" s="76"/>
      <c r="FR65" s="76"/>
      <c r="FS65" s="76"/>
      <c r="FT65" s="76"/>
      <c r="FU65" s="76"/>
      <c r="FV65" s="76"/>
      <c r="FW65" s="76"/>
      <c r="FX65" s="76"/>
      <c r="FY65" s="76"/>
      <c r="FZ65" s="76"/>
      <c r="GA65" s="76"/>
      <c r="GB65" s="76"/>
      <c r="GC65" s="76"/>
      <c r="GD65" s="76"/>
      <c r="GE65" s="76"/>
      <c r="GF65" s="76"/>
      <c r="GG65" s="76"/>
      <c r="GH65" s="76"/>
      <c r="GI65" s="76"/>
      <c r="GJ65" s="76"/>
      <c r="GK65" s="76"/>
      <c r="GL65" s="76"/>
      <c r="GM65" s="76"/>
      <c r="GN65" s="76"/>
      <c r="GO65" s="76"/>
      <c r="GP65" s="76"/>
      <c r="GQ65" s="76"/>
      <c r="GR65" s="76"/>
      <c r="GS65" s="76"/>
      <c r="GT65" s="76"/>
      <c r="GU65" s="76"/>
      <c r="GV65" s="76"/>
      <c r="GW65" s="76"/>
      <c r="GX65" s="76"/>
      <c r="GY65" s="76"/>
      <c r="GZ65" s="76"/>
      <c r="HA65" s="76"/>
      <c r="HB65" s="76"/>
      <c r="HC65" s="76"/>
      <c r="HD65" s="76"/>
      <c r="HE65" s="76"/>
      <c r="HF65" s="76"/>
      <c r="HG65" s="76"/>
      <c r="HH65" s="76"/>
      <c r="HI65" s="76"/>
      <c r="HJ65" s="76"/>
      <c r="HK65" s="76"/>
    </row>
    <row r="66" spans="1:219" ht="20.100000000000001" customHeight="1">
      <c r="A66" s="74"/>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6"/>
      <c r="AB66" s="76"/>
      <c r="AC66" s="76"/>
      <c r="AD66" s="76"/>
      <c r="AE66" s="76"/>
      <c r="AF66" s="76"/>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76"/>
      <c r="CZ66" s="76"/>
      <c r="DA66" s="76"/>
      <c r="DB66" s="76"/>
      <c r="DC66" s="76"/>
      <c r="DD66" s="76"/>
      <c r="DE66" s="76"/>
      <c r="DF66" s="76"/>
      <c r="DG66" s="76"/>
      <c r="DH66" s="76"/>
      <c r="DI66" s="76"/>
      <c r="DJ66" s="76"/>
      <c r="DK66" s="76"/>
      <c r="DL66" s="76"/>
      <c r="DM66" s="76"/>
      <c r="DN66" s="76"/>
      <c r="DO66" s="76"/>
      <c r="DP66" s="76"/>
      <c r="DQ66" s="76"/>
      <c r="DR66" s="76"/>
      <c r="DS66" s="76"/>
      <c r="DT66" s="76"/>
      <c r="DU66" s="76"/>
      <c r="DV66" s="76"/>
      <c r="DW66" s="76"/>
      <c r="DX66" s="76"/>
      <c r="DY66" s="76"/>
      <c r="DZ66" s="76"/>
      <c r="EA66" s="76"/>
      <c r="EB66" s="76"/>
      <c r="EC66" s="76"/>
      <c r="ED66" s="76"/>
      <c r="EE66" s="76"/>
      <c r="EF66" s="76"/>
      <c r="EG66" s="76"/>
      <c r="EH66" s="76"/>
      <c r="EI66" s="76"/>
      <c r="EJ66" s="76"/>
      <c r="EK66" s="76"/>
      <c r="EL66" s="76"/>
      <c r="EM66" s="76"/>
      <c r="EN66" s="76"/>
      <c r="EO66" s="76"/>
      <c r="EP66" s="76"/>
      <c r="EQ66" s="76"/>
      <c r="ER66" s="76"/>
      <c r="ES66" s="76"/>
      <c r="ET66" s="76"/>
      <c r="EU66" s="76"/>
      <c r="EV66" s="76"/>
      <c r="EW66" s="76"/>
      <c r="EX66" s="76"/>
      <c r="EY66" s="76"/>
      <c r="EZ66" s="76"/>
      <c r="FA66" s="76"/>
      <c r="FB66" s="76"/>
      <c r="FC66" s="76"/>
      <c r="FD66" s="76"/>
      <c r="FE66" s="76"/>
      <c r="FF66" s="76"/>
      <c r="FG66" s="76"/>
      <c r="FH66" s="76"/>
      <c r="FI66" s="76"/>
      <c r="FJ66" s="76"/>
      <c r="FK66" s="76"/>
      <c r="FL66" s="76"/>
      <c r="FM66" s="76"/>
      <c r="FN66" s="76"/>
      <c r="FO66" s="76"/>
      <c r="FP66" s="76"/>
      <c r="FQ66" s="76"/>
      <c r="FR66" s="76"/>
      <c r="FS66" s="76"/>
      <c r="FT66" s="76"/>
      <c r="FU66" s="76"/>
      <c r="FV66" s="76"/>
      <c r="FW66" s="76"/>
      <c r="FX66" s="76"/>
      <c r="FY66" s="76"/>
      <c r="FZ66" s="76"/>
      <c r="GA66" s="76"/>
      <c r="GB66" s="76"/>
      <c r="GC66" s="76"/>
      <c r="GD66" s="76"/>
      <c r="GE66" s="76"/>
      <c r="GF66" s="76"/>
      <c r="GG66" s="76"/>
      <c r="GH66" s="76"/>
      <c r="GI66" s="76"/>
      <c r="GJ66" s="76"/>
      <c r="GK66" s="76"/>
      <c r="GL66" s="76"/>
      <c r="GM66" s="76"/>
      <c r="GN66" s="76"/>
      <c r="GO66" s="76"/>
      <c r="GP66" s="76"/>
      <c r="GQ66" s="76"/>
      <c r="GR66" s="76"/>
      <c r="GS66" s="76"/>
      <c r="GT66" s="76"/>
      <c r="GU66" s="76"/>
      <c r="GV66" s="76"/>
      <c r="GW66" s="76"/>
      <c r="GX66" s="76"/>
      <c r="GY66" s="76"/>
      <c r="GZ66" s="76"/>
      <c r="HA66" s="76"/>
      <c r="HB66" s="76"/>
      <c r="HC66" s="76"/>
      <c r="HD66" s="76"/>
      <c r="HE66" s="76"/>
      <c r="HF66" s="76"/>
      <c r="HG66" s="76"/>
      <c r="HH66" s="76"/>
      <c r="HI66" s="76"/>
      <c r="HJ66" s="76"/>
      <c r="HK66" s="76"/>
    </row>
    <row r="67" spans="1:219" ht="20.100000000000001" customHeight="1">
      <c r="A67" s="74"/>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c r="BR67" s="76"/>
      <c r="BS67" s="76"/>
      <c r="BT67" s="76"/>
      <c r="BU67" s="76"/>
      <c r="BV67" s="76"/>
      <c r="BW67" s="76"/>
      <c r="BX67" s="76"/>
      <c r="BY67" s="76"/>
      <c r="BZ67" s="76"/>
      <c r="CA67" s="76"/>
      <c r="CB67" s="76"/>
      <c r="CC67" s="76"/>
      <c r="CD67" s="76"/>
      <c r="CE67" s="76"/>
      <c r="CF67" s="76"/>
      <c r="CG67" s="76"/>
      <c r="CH67" s="76"/>
      <c r="CI67" s="76"/>
      <c r="CJ67" s="76"/>
      <c r="CK67" s="76"/>
      <c r="CL67" s="76"/>
      <c r="CM67" s="76"/>
      <c r="CN67" s="76"/>
      <c r="CO67" s="76"/>
      <c r="CP67" s="76"/>
      <c r="CQ67" s="76"/>
      <c r="CR67" s="76"/>
      <c r="CS67" s="76"/>
      <c r="CT67" s="76"/>
      <c r="CU67" s="76"/>
      <c r="CV67" s="76"/>
      <c r="CW67" s="76"/>
      <c r="CX67" s="76"/>
      <c r="CY67" s="76"/>
      <c r="CZ67" s="76"/>
      <c r="DA67" s="76"/>
      <c r="DB67" s="76"/>
      <c r="DC67" s="76"/>
      <c r="DD67" s="76"/>
      <c r="DE67" s="76"/>
      <c r="DF67" s="76"/>
      <c r="DG67" s="76"/>
      <c r="DH67" s="76"/>
      <c r="DI67" s="76"/>
      <c r="DJ67" s="76"/>
      <c r="DK67" s="76"/>
      <c r="DL67" s="76"/>
      <c r="DM67" s="76"/>
      <c r="DN67" s="76"/>
      <c r="DO67" s="76"/>
      <c r="DP67" s="76"/>
      <c r="DQ67" s="76"/>
      <c r="DR67" s="76"/>
      <c r="DS67" s="76"/>
      <c r="DT67" s="76"/>
      <c r="DU67" s="76"/>
      <c r="DV67" s="76"/>
      <c r="DW67" s="76"/>
      <c r="DX67" s="76"/>
      <c r="DY67" s="76"/>
      <c r="DZ67" s="76"/>
      <c r="EA67" s="76"/>
      <c r="EB67" s="76"/>
      <c r="EC67" s="76"/>
      <c r="ED67" s="76"/>
      <c r="EE67" s="76"/>
      <c r="EF67" s="76"/>
      <c r="EG67" s="76"/>
      <c r="EH67" s="76"/>
      <c r="EI67" s="76"/>
      <c r="EJ67" s="76"/>
      <c r="EK67" s="76"/>
      <c r="EL67" s="76"/>
      <c r="EM67" s="76"/>
      <c r="EN67" s="76"/>
      <c r="EO67" s="76"/>
      <c r="EP67" s="76"/>
      <c r="EQ67" s="76"/>
      <c r="ER67" s="76"/>
      <c r="ES67" s="76"/>
      <c r="ET67" s="76"/>
      <c r="EU67" s="76"/>
      <c r="EV67" s="76"/>
      <c r="EW67" s="76"/>
      <c r="EX67" s="76"/>
      <c r="EY67" s="76"/>
      <c r="EZ67" s="76"/>
      <c r="FA67" s="76"/>
      <c r="FB67" s="76"/>
      <c r="FC67" s="76"/>
      <c r="FD67" s="76"/>
      <c r="FE67" s="76"/>
      <c r="FF67" s="76"/>
      <c r="FG67" s="76"/>
      <c r="FH67" s="76"/>
      <c r="FI67" s="76"/>
      <c r="FJ67" s="76"/>
      <c r="FK67" s="76"/>
      <c r="FL67" s="76"/>
      <c r="FM67" s="76"/>
      <c r="FN67" s="76"/>
      <c r="FO67" s="76"/>
      <c r="FP67" s="76"/>
      <c r="FQ67" s="76"/>
      <c r="FR67" s="76"/>
      <c r="FS67" s="76"/>
      <c r="FT67" s="76"/>
      <c r="FU67" s="76"/>
      <c r="FV67" s="76"/>
      <c r="FW67" s="76"/>
      <c r="FX67" s="76"/>
      <c r="FY67" s="76"/>
      <c r="FZ67" s="76"/>
      <c r="GA67" s="76"/>
      <c r="GB67" s="76"/>
      <c r="GC67" s="76"/>
      <c r="GD67" s="76"/>
      <c r="GE67" s="76"/>
      <c r="GF67" s="76"/>
      <c r="GG67" s="76"/>
      <c r="GH67" s="76"/>
      <c r="GI67" s="76"/>
      <c r="GJ67" s="76"/>
      <c r="GK67" s="76"/>
      <c r="GL67" s="76"/>
      <c r="GM67" s="76"/>
      <c r="GN67" s="76"/>
      <c r="GO67" s="76"/>
      <c r="GP67" s="76"/>
      <c r="GQ67" s="76"/>
      <c r="GR67" s="76"/>
      <c r="GS67" s="76"/>
      <c r="GT67" s="76"/>
      <c r="GU67" s="76"/>
      <c r="GV67" s="76"/>
      <c r="GW67" s="76"/>
      <c r="GX67" s="76"/>
      <c r="GY67" s="76"/>
      <c r="GZ67" s="76"/>
      <c r="HA67" s="76"/>
      <c r="HB67" s="76"/>
      <c r="HC67" s="76"/>
      <c r="HD67" s="76"/>
      <c r="HE67" s="76"/>
      <c r="HF67" s="76"/>
      <c r="HG67" s="76"/>
      <c r="HH67" s="76"/>
      <c r="HI67" s="76"/>
      <c r="HJ67" s="76"/>
      <c r="HK67" s="76"/>
    </row>
    <row r="68" spans="1:219" ht="20.100000000000001" customHeight="1">
      <c r="A68" s="74"/>
      <c r="B68" s="74"/>
      <c r="C68" s="74"/>
      <c r="D68" s="74"/>
      <c r="E68" s="74"/>
      <c r="F68" s="74"/>
      <c r="G68" s="74"/>
      <c r="H68" s="74"/>
      <c r="I68" s="74"/>
      <c r="J68" s="74"/>
      <c r="K68" s="74"/>
      <c r="L68" s="74"/>
      <c r="M68" s="74"/>
      <c r="N68" s="74"/>
      <c r="O68" s="74"/>
      <c r="P68" s="74"/>
      <c r="Q68" s="74"/>
      <c r="R68" s="74"/>
      <c r="S68" s="74"/>
      <c r="T68" s="74"/>
      <c r="U68" s="74"/>
      <c r="V68" s="74"/>
      <c r="W68" s="74"/>
      <c r="X68" s="74"/>
      <c r="Y68" s="74"/>
      <c r="Z68" s="74"/>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76"/>
      <c r="CY68" s="76"/>
      <c r="CZ68" s="76"/>
      <c r="DA68" s="76"/>
      <c r="DB68" s="76"/>
      <c r="DC68" s="76"/>
      <c r="DD68" s="76"/>
      <c r="DE68" s="76"/>
      <c r="DF68" s="76"/>
      <c r="DG68" s="76"/>
      <c r="DH68" s="76"/>
      <c r="DI68" s="76"/>
      <c r="DJ68" s="76"/>
      <c r="DK68" s="76"/>
      <c r="DL68" s="76"/>
      <c r="DM68" s="76"/>
      <c r="DN68" s="76"/>
      <c r="DO68" s="76"/>
      <c r="DP68" s="76"/>
      <c r="DQ68" s="76"/>
      <c r="DR68" s="76"/>
      <c r="DS68" s="76"/>
      <c r="DT68" s="76"/>
      <c r="DU68" s="76"/>
      <c r="DV68" s="76"/>
      <c r="DW68" s="76"/>
      <c r="DX68" s="76"/>
      <c r="DY68" s="76"/>
      <c r="DZ68" s="76"/>
      <c r="EA68" s="76"/>
      <c r="EB68" s="76"/>
      <c r="EC68" s="76"/>
      <c r="ED68" s="76"/>
      <c r="EE68" s="76"/>
      <c r="EF68" s="76"/>
      <c r="EG68" s="76"/>
      <c r="EH68" s="76"/>
      <c r="EI68" s="76"/>
      <c r="EJ68" s="76"/>
      <c r="EK68" s="76"/>
      <c r="EL68" s="76"/>
      <c r="EM68" s="76"/>
      <c r="EN68" s="76"/>
      <c r="EO68" s="76"/>
      <c r="EP68" s="76"/>
      <c r="EQ68" s="76"/>
      <c r="ER68" s="76"/>
      <c r="ES68" s="76"/>
      <c r="ET68" s="76"/>
      <c r="EU68" s="76"/>
      <c r="EV68" s="76"/>
      <c r="EW68" s="76"/>
      <c r="EX68" s="76"/>
      <c r="EY68" s="76"/>
      <c r="EZ68" s="76"/>
      <c r="FA68" s="76"/>
      <c r="FB68" s="76"/>
      <c r="FC68" s="76"/>
      <c r="FD68" s="76"/>
      <c r="FE68" s="76"/>
      <c r="FF68" s="76"/>
      <c r="FG68" s="76"/>
      <c r="FH68" s="76"/>
      <c r="FI68" s="76"/>
      <c r="FJ68" s="76"/>
      <c r="FK68" s="76"/>
      <c r="FL68" s="76"/>
      <c r="FM68" s="76"/>
      <c r="FN68" s="76"/>
      <c r="FO68" s="76"/>
      <c r="FP68" s="76"/>
      <c r="FQ68" s="76"/>
      <c r="FR68" s="76"/>
      <c r="FS68" s="76"/>
      <c r="FT68" s="76"/>
      <c r="FU68" s="76"/>
      <c r="FV68" s="76"/>
      <c r="FW68" s="76"/>
      <c r="FX68" s="76"/>
      <c r="FY68" s="76"/>
      <c r="FZ68" s="76"/>
      <c r="GA68" s="76"/>
      <c r="GB68" s="76"/>
      <c r="GC68" s="76"/>
      <c r="GD68" s="76"/>
      <c r="GE68" s="76"/>
      <c r="GF68" s="76"/>
      <c r="GG68" s="76"/>
      <c r="GH68" s="76"/>
      <c r="GI68" s="76"/>
      <c r="GJ68" s="76"/>
      <c r="GK68" s="76"/>
      <c r="GL68" s="76"/>
      <c r="GM68" s="76"/>
      <c r="GN68" s="76"/>
      <c r="GO68" s="76"/>
      <c r="GP68" s="76"/>
      <c r="GQ68" s="76"/>
      <c r="GR68" s="76"/>
      <c r="GS68" s="76"/>
      <c r="GT68" s="76"/>
      <c r="GU68" s="76"/>
      <c r="GV68" s="76"/>
      <c r="GW68" s="76"/>
      <c r="GX68" s="76"/>
      <c r="GY68" s="76"/>
      <c r="GZ68" s="76"/>
      <c r="HA68" s="76"/>
      <c r="HB68" s="76"/>
      <c r="HC68" s="76"/>
      <c r="HD68" s="76"/>
      <c r="HE68" s="76"/>
      <c r="HF68" s="76"/>
      <c r="HG68" s="76"/>
      <c r="HH68" s="76"/>
      <c r="HI68" s="76"/>
      <c r="HJ68" s="76"/>
      <c r="HK68" s="76"/>
    </row>
    <row r="69" spans="1:219" ht="20.100000000000001" customHeight="1">
      <c r="A69" s="74"/>
      <c r="B69" s="74"/>
      <c r="C69" s="74"/>
      <c r="D69" s="74"/>
      <c r="E69" s="74"/>
      <c r="F69" s="74"/>
      <c r="G69" s="74"/>
      <c r="H69" s="74"/>
      <c r="I69" s="74"/>
      <c r="J69" s="74"/>
      <c r="K69" s="74"/>
      <c r="L69" s="74"/>
      <c r="M69" s="74"/>
      <c r="N69" s="74"/>
      <c r="O69" s="74"/>
      <c r="P69" s="74"/>
      <c r="Q69" s="74"/>
      <c r="R69" s="74"/>
      <c r="S69" s="74"/>
      <c r="T69" s="74"/>
      <c r="U69" s="74"/>
      <c r="V69" s="74"/>
      <c r="W69" s="74"/>
      <c r="X69" s="74"/>
      <c r="Y69" s="74"/>
      <c r="Z69" s="74"/>
      <c r="AA69" s="76"/>
      <c r="AB69" s="76"/>
      <c r="AC69" s="76"/>
      <c r="AD69" s="76"/>
      <c r="AE69" s="76"/>
      <c r="AF69" s="76"/>
      <c r="AG69" s="76"/>
      <c r="AH69" s="76"/>
      <c r="AI69" s="76"/>
      <c r="AJ69" s="76"/>
      <c r="AK69" s="76"/>
      <c r="AL69" s="76"/>
      <c r="AM69" s="76"/>
      <c r="AN69" s="76"/>
      <c r="AO69" s="76"/>
      <c r="AP69" s="76"/>
      <c r="AQ69" s="76"/>
      <c r="AR69" s="76"/>
      <c r="AS69" s="76"/>
      <c r="AT69" s="76"/>
      <c r="AU69" s="76"/>
      <c r="AV69" s="76"/>
      <c r="AW69" s="76"/>
      <c r="AX69" s="76"/>
      <c r="AY69" s="76"/>
      <c r="AZ69" s="76"/>
      <c r="BA69" s="76"/>
      <c r="BB69" s="76"/>
      <c r="BC69" s="76"/>
      <c r="BD69" s="76"/>
      <c r="BE69" s="76"/>
      <c r="BF69" s="76"/>
      <c r="BG69" s="76"/>
      <c r="BH69" s="76"/>
      <c r="BI69" s="76"/>
      <c r="BJ69" s="76"/>
      <c r="BK69" s="76"/>
      <c r="BL69" s="76"/>
      <c r="BM69" s="76"/>
      <c r="BN69" s="76"/>
      <c r="BO69" s="76"/>
      <c r="BP69" s="76"/>
      <c r="BQ69" s="76"/>
      <c r="BR69" s="76"/>
      <c r="BS69" s="76"/>
      <c r="BT69" s="76"/>
      <c r="BU69" s="76"/>
      <c r="BV69" s="76"/>
      <c r="BW69" s="76"/>
      <c r="BX69" s="76"/>
      <c r="BY69" s="76"/>
      <c r="BZ69" s="76"/>
      <c r="CA69" s="76"/>
      <c r="CB69" s="76"/>
      <c r="CC69" s="76"/>
      <c r="CD69" s="76"/>
      <c r="CE69" s="76"/>
      <c r="CF69" s="76"/>
      <c r="CG69" s="76"/>
      <c r="CH69" s="76"/>
      <c r="CI69" s="76"/>
      <c r="CJ69" s="76"/>
      <c r="CK69" s="76"/>
      <c r="CL69" s="76"/>
      <c r="CM69" s="76"/>
      <c r="CN69" s="76"/>
      <c r="CO69" s="76"/>
      <c r="CP69" s="76"/>
      <c r="CQ69" s="76"/>
      <c r="CR69" s="76"/>
      <c r="CS69" s="76"/>
      <c r="CT69" s="76"/>
      <c r="CU69" s="76"/>
      <c r="CV69" s="76"/>
      <c r="CW69" s="76"/>
      <c r="CX69" s="76"/>
      <c r="CY69" s="76"/>
      <c r="CZ69" s="76"/>
      <c r="DA69" s="76"/>
      <c r="DB69" s="76"/>
      <c r="DC69" s="76"/>
      <c r="DD69" s="76"/>
      <c r="DE69" s="76"/>
      <c r="DF69" s="76"/>
      <c r="DG69" s="76"/>
      <c r="DH69" s="76"/>
      <c r="DI69" s="76"/>
      <c r="DJ69" s="76"/>
      <c r="DK69" s="76"/>
      <c r="DL69" s="76"/>
      <c r="DM69" s="76"/>
      <c r="DN69" s="76"/>
      <c r="DO69" s="76"/>
      <c r="DP69" s="76"/>
      <c r="DQ69" s="76"/>
      <c r="DR69" s="76"/>
      <c r="DS69" s="76"/>
      <c r="DT69" s="76"/>
      <c r="DU69" s="76"/>
      <c r="DV69" s="76"/>
      <c r="DW69" s="76"/>
      <c r="DX69" s="76"/>
      <c r="DY69" s="76"/>
      <c r="DZ69" s="76"/>
      <c r="EA69" s="76"/>
      <c r="EB69" s="76"/>
      <c r="EC69" s="76"/>
      <c r="ED69" s="76"/>
      <c r="EE69" s="76"/>
      <c r="EF69" s="76"/>
      <c r="EG69" s="76"/>
      <c r="EH69" s="76"/>
      <c r="EI69" s="76"/>
      <c r="EJ69" s="76"/>
      <c r="EK69" s="76"/>
      <c r="EL69" s="76"/>
      <c r="EM69" s="76"/>
      <c r="EN69" s="76"/>
      <c r="EO69" s="76"/>
      <c r="EP69" s="76"/>
      <c r="EQ69" s="76"/>
      <c r="ER69" s="76"/>
      <c r="ES69" s="76"/>
      <c r="ET69" s="76"/>
      <c r="EU69" s="76"/>
      <c r="EV69" s="76"/>
      <c r="EW69" s="76"/>
      <c r="EX69" s="76"/>
      <c r="EY69" s="76"/>
      <c r="EZ69" s="76"/>
      <c r="FA69" s="76"/>
      <c r="FB69" s="76"/>
      <c r="FC69" s="76"/>
      <c r="FD69" s="76"/>
      <c r="FE69" s="76"/>
      <c r="FF69" s="76"/>
      <c r="FG69" s="76"/>
      <c r="FH69" s="76"/>
      <c r="FI69" s="76"/>
      <c r="FJ69" s="76"/>
      <c r="FK69" s="76"/>
      <c r="FL69" s="76"/>
      <c r="FM69" s="76"/>
      <c r="FN69" s="76"/>
      <c r="FO69" s="76"/>
      <c r="FP69" s="76"/>
      <c r="FQ69" s="76"/>
      <c r="FR69" s="76"/>
      <c r="FS69" s="76"/>
      <c r="FT69" s="76"/>
      <c r="FU69" s="76"/>
      <c r="FV69" s="76"/>
      <c r="FW69" s="76"/>
      <c r="FX69" s="76"/>
      <c r="FY69" s="76"/>
      <c r="FZ69" s="76"/>
      <c r="GA69" s="76"/>
      <c r="GB69" s="76"/>
      <c r="GC69" s="76"/>
      <c r="GD69" s="76"/>
      <c r="GE69" s="76"/>
      <c r="GF69" s="76"/>
      <c r="GG69" s="76"/>
      <c r="GH69" s="76"/>
      <c r="GI69" s="76"/>
      <c r="GJ69" s="76"/>
      <c r="GK69" s="76"/>
      <c r="GL69" s="76"/>
      <c r="GM69" s="76"/>
      <c r="GN69" s="76"/>
      <c r="GO69" s="76"/>
      <c r="GP69" s="76"/>
      <c r="GQ69" s="76"/>
      <c r="GR69" s="76"/>
      <c r="GS69" s="76"/>
      <c r="GT69" s="76"/>
      <c r="GU69" s="76"/>
      <c r="GV69" s="76"/>
      <c r="GW69" s="76"/>
      <c r="GX69" s="76"/>
      <c r="GY69" s="76"/>
      <c r="GZ69" s="76"/>
      <c r="HA69" s="76"/>
      <c r="HB69" s="76"/>
      <c r="HC69" s="76"/>
      <c r="HD69" s="76"/>
      <c r="HE69" s="76"/>
      <c r="HF69" s="76"/>
      <c r="HG69" s="76"/>
      <c r="HH69" s="76"/>
      <c r="HI69" s="76"/>
      <c r="HJ69" s="76"/>
      <c r="HK69" s="76"/>
    </row>
    <row r="70" spans="1:219" ht="20.100000000000001" customHeight="1">
      <c r="A70" s="74"/>
      <c r="B70" s="74"/>
      <c r="C70" s="74"/>
      <c r="D70" s="74"/>
      <c r="E70" s="74"/>
      <c r="F70" s="74"/>
      <c r="G70" s="74"/>
      <c r="H70" s="74"/>
      <c r="I70" s="74"/>
      <c r="J70" s="74"/>
      <c r="K70" s="74"/>
      <c r="L70" s="74"/>
      <c r="M70" s="74"/>
      <c r="N70" s="74"/>
      <c r="O70" s="74"/>
      <c r="P70" s="74"/>
      <c r="Q70" s="74"/>
      <c r="R70" s="74"/>
      <c r="S70" s="74"/>
      <c r="T70" s="74"/>
      <c r="U70" s="74"/>
      <c r="V70" s="74"/>
      <c r="W70" s="74"/>
      <c r="X70" s="74"/>
      <c r="Y70" s="74"/>
      <c r="Z70" s="74"/>
      <c r="AA70" s="76"/>
      <c r="AB70" s="76"/>
      <c r="AC70" s="76"/>
      <c r="AD70" s="76"/>
      <c r="AE70" s="76"/>
      <c r="AF70" s="76"/>
      <c r="AG70" s="76"/>
      <c r="AH70" s="76"/>
      <c r="AI70" s="76"/>
      <c r="AJ70" s="76"/>
      <c r="AK70" s="76"/>
      <c r="AL70" s="76"/>
      <c r="AM70" s="76"/>
      <c r="AN70" s="76"/>
      <c r="AO70" s="76"/>
      <c r="AP70" s="76"/>
      <c r="AQ70" s="76"/>
      <c r="AR70" s="76"/>
      <c r="AS70" s="76"/>
      <c r="AT70" s="76"/>
      <c r="AU70" s="76"/>
      <c r="AV70" s="76"/>
      <c r="AW70" s="76"/>
      <c r="AX70" s="76"/>
      <c r="AY70" s="76"/>
      <c r="AZ70" s="76"/>
      <c r="BA70" s="76"/>
      <c r="BB70" s="76"/>
      <c r="BC70" s="76"/>
      <c r="BD70" s="76"/>
      <c r="BE70" s="76"/>
      <c r="BF70" s="76"/>
      <c r="BG70" s="76"/>
      <c r="BH70" s="76"/>
      <c r="BI70" s="76"/>
      <c r="BJ70" s="76"/>
      <c r="BK70" s="76"/>
      <c r="BL70" s="76"/>
      <c r="BM70" s="76"/>
      <c r="BN70" s="76"/>
      <c r="BO70" s="76"/>
      <c r="BP70" s="76"/>
      <c r="BQ70" s="76"/>
      <c r="BR70" s="76"/>
      <c r="BS70" s="76"/>
      <c r="BT70" s="76"/>
      <c r="BU70" s="76"/>
      <c r="BV70" s="76"/>
      <c r="BW70" s="76"/>
      <c r="BX70" s="76"/>
      <c r="BY70" s="76"/>
      <c r="BZ70" s="76"/>
      <c r="CA70" s="76"/>
      <c r="CB70" s="76"/>
      <c r="CC70" s="76"/>
      <c r="CD70" s="76"/>
      <c r="CE70" s="76"/>
      <c r="CF70" s="76"/>
      <c r="CG70" s="76"/>
      <c r="CH70" s="76"/>
      <c r="CI70" s="76"/>
      <c r="CJ70" s="76"/>
      <c r="CK70" s="76"/>
      <c r="CL70" s="76"/>
      <c r="CM70" s="76"/>
      <c r="CN70" s="76"/>
      <c r="CO70" s="76"/>
      <c r="CP70" s="76"/>
      <c r="CQ70" s="76"/>
      <c r="CR70" s="76"/>
      <c r="CS70" s="76"/>
      <c r="CT70" s="76"/>
      <c r="CU70" s="76"/>
      <c r="CV70" s="76"/>
      <c r="CW70" s="76"/>
      <c r="CX70" s="76"/>
      <c r="CY70" s="76"/>
      <c r="CZ70" s="76"/>
      <c r="DA70" s="76"/>
      <c r="DB70" s="76"/>
      <c r="DC70" s="76"/>
      <c r="DD70" s="76"/>
      <c r="DE70" s="76"/>
      <c r="DF70" s="76"/>
      <c r="DG70" s="76"/>
      <c r="DH70" s="76"/>
      <c r="DI70" s="76"/>
      <c r="DJ70" s="76"/>
      <c r="DK70" s="76"/>
      <c r="DL70" s="76"/>
      <c r="DM70" s="76"/>
      <c r="DN70" s="76"/>
      <c r="DO70" s="76"/>
      <c r="DP70" s="76"/>
      <c r="DQ70" s="76"/>
      <c r="DR70" s="76"/>
      <c r="DS70" s="76"/>
      <c r="DT70" s="76"/>
      <c r="DU70" s="76"/>
      <c r="DV70" s="76"/>
      <c r="DW70" s="76"/>
      <c r="DX70" s="76"/>
      <c r="DY70" s="76"/>
      <c r="DZ70" s="76"/>
      <c r="EA70" s="76"/>
      <c r="EB70" s="76"/>
      <c r="EC70" s="76"/>
      <c r="ED70" s="76"/>
      <c r="EE70" s="76"/>
      <c r="EF70" s="76"/>
      <c r="EG70" s="76"/>
      <c r="EH70" s="76"/>
      <c r="EI70" s="76"/>
      <c r="EJ70" s="76"/>
      <c r="EK70" s="76"/>
      <c r="EL70" s="76"/>
      <c r="EM70" s="76"/>
      <c r="EN70" s="76"/>
      <c r="EO70" s="76"/>
      <c r="EP70" s="76"/>
      <c r="EQ70" s="76"/>
      <c r="ER70" s="76"/>
      <c r="ES70" s="76"/>
      <c r="ET70" s="76"/>
      <c r="EU70" s="76"/>
      <c r="EV70" s="76"/>
      <c r="EW70" s="76"/>
      <c r="EX70" s="76"/>
      <c r="EY70" s="76"/>
      <c r="EZ70" s="76"/>
      <c r="FA70" s="76"/>
      <c r="FB70" s="76"/>
      <c r="FC70" s="76"/>
      <c r="FD70" s="76"/>
      <c r="FE70" s="76"/>
      <c r="FF70" s="76"/>
      <c r="FG70" s="76"/>
      <c r="FH70" s="76"/>
      <c r="FI70" s="76"/>
      <c r="FJ70" s="76"/>
      <c r="FK70" s="76"/>
      <c r="FL70" s="76"/>
      <c r="FM70" s="76"/>
      <c r="FN70" s="76"/>
      <c r="FO70" s="76"/>
      <c r="FP70" s="76"/>
      <c r="FQ70" s="76"/>
      <c r="FR70" s="76"/>
      <c r="FS70" s="76"/>
      <c r="FT70" s="76"/>
      <c r="FU70" s="76"/>
      <c r="FV70" s="76"/>
      <c r="FW70" s="76"/>
      <c r="FX70" s="76"/>
      <c r="FY70" s="76"/>
      <c r="FZ70" s="76"/>
      <c r="GA70" s="76"/>
      <c r="GB70" s="76"/>
      <c r="GC70" s="76"/>
      <c r="GD70" s="76"/>
      <c r="GE70" s="76"/>
      <c r="GF70" s="76"/>
      <c r="GG70" s="76"/>
      <c r="GH70" s="76"/>
      <c r="GI70" s="76"/>
      <c r="GJ70" s="76"/>
      <c r="GK70" s="76"/>
      <c r="GL70" s="76"/>
      <c r="GM70" s="76"/>
      <c r="GN70" s="76"/>
      <c r="GO70" s="76"/>
      <c r="GP70" s="76"/>
      <c r="GQ70" s="76"/>
      <c r="GR70" s="76"/>
      <c r="GS70" s="76"/>
      <c r="GT70" s="76"/>
      <c r="GU70" s="76"/>
      <c r="GV70" s="76"/>
      <c r="GW70" s="76"/>
      <c r="GX70" s="76"/>
      <c r="GY70" s="76"/>
      <c r="GZ70" s="76"/>
      <c r="HA70" s="76"/>
      <c r="HB70" s="76"/>
      <c r="HC70" s="76"/>
      <c r="HD70" s="76"/>
      <c r="HE70" s="76"/>
      <c r="HF70" s="76"/>
      <c r="HG70" s="76"/>
      <c r="HH70" s="76"/>
      <c r="HI70" s="76"/>
      <c r="HJ70" s="76"/>
      <c r="HK70" s="76"/>
    </row>
    <row r="71" spans="1:219" ht="20.100000000000001" customHeight="1">
      <c r="A71" s="74"/>
      <c r="B71" s="74"/>
      <c r="C71" s="74"/>
      <c r="D71" s="74"/>
      <c r="E71" s="74"/>
      <c r="F71" s="74"/>
      <c r="G71" s="74"/>
      <c r="H71" s="74"/>
      <c r="I71" s="74"/>
      <c r="J71" s="74"/>
      <c r="K71" s="74"/>
      <c r="L71" s="74"/>
      <c r="M71" s="74"/>
      <c r="N71" s="74"/>
      <c r="O71" s="74"/>
      <c r="P71" s="74"/>
      <c r="Q71" s="74"/>
      <c r="R71" s="74"/>
      <c r="S71" s="74"/>
      <c r="T71" s="74"/>
      <c r="U71" s="74"/>
      <c r="V71" s="74"/>
      <c r="W71" s="74"/>
      <c r="X71" s="74"/>
      <c r="Y71" s="74"/>
      <c r="Z71" s="74"/>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BM71" s="76"/>
      <c r="BN71" s="76"/>
      <c r="BO71" s="76"/>
      <c r="BP71" s="76"/>
      <c r="BQ71" s="76"/>
      <c r="BR71" s="76"/>
      <c r="BS71" s="76"/>
      <c r="BT71" s="76"/>
      <c r="BU71" s="76"/>
      <c r="BV71" s="76"/>
      <c r="BW71" s="76"/>
      <c r="BX71" s="76"/>
      <c r="BY71" s="76"/>
      <c r="BZ71" s="76"/>
      <c r="CA71" s="76"/>
      <c r="CB71" s="76"/>
      <c r="CC71" s="76"/>
      <c r="CD71" s="76"/>
      <c r="CE71" s="76"/>
      <c r="CF71" s="76"/>
      <c r="CG71" s="76"/>
      <c r="CH71" s="76"/>
      <c r="CI71" s="76"/>
      <c r="CJ71" s="76"/>
      <c r="CK71" s="76"/>
      <c r="CL71" s="76"/>
      <c r="CM71" s="76"/>
      <c r="CN71" s="76"/>
      <c r="CO71" s="76"/>
      <c r="CP71" s="76"/>
      <c r="CQ71" s="76"/>
      <c r="CR71" s="76"/>
      <c r="CS71" s="76"/>
      <c r="CT71" s="76"/>
      <c r="CU71" s="76"/>
      <c r="CV71" s="76"/>
      <c r="CW71" s="76"/>
      <c r="CX71" s="76"/>
      <c r="CY71" s="76"/>
      <c r="CZ71" s="76"/>
      <c r="DA71" s="76"/>
      <c r="DB71" s="76"/>
      <c r="DC71" s="76"/>
      <c r="DD71" s="76"/>
      <c r="DE71" s="76"/>
      <c r="DF71" s="76"/>
      <c r="DG71" s="76"/>
      <c r="DH71" s="76"/>
      <c r="DI71" s="76"/>
      <c r="DJ71" s="76"/>
      <c r="DK71" s="76"/>
      <c r="DL71" s="76"/>
      <c r="DM71" s="76"/>
      <c r="DN71" s="76"/>
      <c r="DO71" s="76"/>
      <c r="DP71" s="76"/>
      <c r="DQ71" s="76"/>
      <c r="DR71" s="76"/>
      <c r="DS71" s="76"/>
      <c r="DT71" s="76"/>
      <c r="DU71" s="76"/>
      <c r="DV71" s="76"/>
      <c r="DW71" s="76"/>
      <c r="DX71" s="76"/>
      <c r="DY71" s="76"/>
      <c r="DZ71" s="76"/>
      <c r="EA71" s="76"/>
      <c r="EB71" s="76"/>
      <c r="EC71" s="76"/>
      <c r="ED71" s="76"/>
      <c r="EE71" s="76"/>
      <c r="EF71" s="76"/>
      <c r="EG71" s="76"/>
      <c r="EH71" s="76"/>
      <c r="EI71" s="76"/>
      <c r="EJ71" s="76"/>
      <c r="EK71" s="76"/>
      <c r="EL71" s="76"/>
      <c r="EM71" s="76"/>
      <c r="EN71" s="76"/>
      <c r="EO71" s="76"/>
      <c r="EP71" s="76"/>
      <c r="EQ71" s="76"/>
      <c r="ER71" s="76"/>
      <c r="ES71" s="76"/>
      <c r="ET71" s="76"/>
      <c r="EU71" s="76"/>
      <c r="EV71" s="76"/>
      <c r="EW71" s="76"/>
      <c r="EX71" s="76"/>
      <c r="EY71" s="76"/>
      <c r="EZ71" s="76"/>
      <c r="FA71" s="76"/>
      <c r="FB71" s="76"/>
      <c r="FC71" s="76"/>
      <c r="FD71" s="76"/>
      <c r="FE71" s="76"/>
      <c r="FF71" s="76"/>
      <c r="FG71" s="76"/>
      <c r="FH71" s="76"/>
      <c r="FI71" s="76"/>
      <c r="FJ71" s="76"/>
      <c r="FK71" s="76"/>
      <c r="FL71" s="76"/>
      <c r="FM71" s="76"/>
      <c r="FN71" s="76"/>
      <c r="FO71" s="76"/>
      <c r="FP71" s="76"/>
      <c r="FQ71" s="76"/>
      <c r="FR71" s="76"/>
      <c r="FS71" s="76"/>
      <c r="FT71" s="76"/>
      <c r="FU71" s="76"/>
      <c r="FV71" s="76"/>
      <c r="FW71" s="76"/>
      <c r="FX71" s="76"/>
      <c r="FY71" s="76"/>
      <c r="FZ71" s="76"/>
      <c r="GA71" s="76"/>
      <c r="GB71" s="76"/>
      <c r="GC71" s="76"/>
      <c r="GD71" s="76"/>
      <c r="GE71" s="76"/>
      <c r="GF71" s="76"/>
      <c r="GG71" s="76"/>
      <c r="GH71" s="76"/>
      <c r="GI71" s="76"/>
      <c r="GJ71" s="76"/>
      <c r="GK71" s="76"/>
      <c r="GL71" s="76"/>
      <c r="GM71" s="76"/>
      <c r="GN71" s="76"/>
      <c r="GO71" s="76"/>
      <c r="GP71" s="76"/>
      <c r="GQ71" s="76"/>
      <c r="GR71" s="76"/>
      <c r="GS71" s="76"/>
      <c r="GT71" s="76"/>
      <c r="GU71" s="76"/>
      <c r="GV71" s="76"/>
      <c r="GW71" s="76"/>
      <c r="GX71" s="76"/>
      <c r="GY71" s="76"/>
      <c r="GZ71" s="76"/>
      <c r="HA71" s="76"/>
      <c r="HB71" s="76"/>
      <c r="HC71" s="76"/>
      <c r="HD71" s="76"/>
      <c r="HE71" s="76"/>
      <c r="HF71" s="76"/>
      <c r="HG71" s="76"/>
      <c r="HH71" s="76"/>
      <c r="HI71" s="76"/>
      <c r="HJ71" s="76"/>
      <c r="HK71" s="76"/>
    </row>
    <row r="72" spans="1:219" ht="20.100000000000001" customHeight="1">
      <c r="A72" s="74"/>
      <c r="B72" s="74"/>
      <c r="C72" s="74"/>
      <c r="D72" s="74"/>
      <c r="E72" s="74"/>
      <c r="F72" s="74"/>
      <c r="G72" s="74"/>
      <c r="H72" s="74"/>
      <c r="I72" s="74"/>
      <c r="J72" s="74"/>
      <c r="K72" s="74"/>
      <c r="L72" s="74"/>
      <c r="M72" s="74"/>
      <c r="N72" s="74"/>
      <c r="O72" s="74"/>
      <c r="P72" s="74"/>
      <c r="Q72" s="74"/>
      <c r="R72" s="74"/>
      <c r="S72" s="74"/>
      <c r="T72" s="74"/>
      <c r="U72" s="74"/>
      <c r="V72" s="74"/>
      <c r="W72" s="74"/>
      <c r="X72" s="74"/>
      <c r="Y72" s="74"/>
      <c r="Z72" s="74"/>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c r="BE72" s="76"/>
      <c r="BF72" s="76"/>
      <c r="BG72" s="76"/>
      <c r="BH72" s="76"/>
      <c r="BI72" s="76"/>
      <c r="BJ72" s="76"/>
      <c r="BK72" s="76"/>
      <c r="BL72" s="76"/>
      <c r="BM72" s="76"/>
      <c r="BN72" s="76"/>
      <c r="BO72" s="76"/>
      <c r="BP72" s="76"/>
      <c r="BQ72" s="76"/>
      <c r="BR72" s="76"/>
      <c r="BS72" s="76"/>
      <c r="BT72" s="76"/>
      <c r="BU72" s="76"/>
      <c r="BV72" s="76"/>
      <c r="BW72" s="76"/>
      <c r="BX72" s="76"/>
      <c r="BY72" s="76"/>
      <c r="BZ72" s="76"/>
      <c r="CA72" s="76"/>
      <c r="CB72" s="76"/>
      <c r="CC72" s="76"/>
      <c r="CD72" s="76"/>
      <c r="CE72" s="76"/>
      <c r="CF72" s="76"/>
      <c r="CG72" s="76"/>
      <c r="CH72" s="76"/>
      <c r="CI72" s="76"/>
      <c r="CJ72" s="76"/>
      <c r="CK72" s="76"/>
      <c r="CL72" s="76"/>
      <c r="CM72" s="76"/>
      <c r="CN72" s="76"/>
      <c r="CO72" s="76"/>
      <c r="CP72" s="76"/>
      <c r="CQ72" s="76"/>
      <c r="CR72" s="76"/>
      <c r="CS72" s="76"/>
      <c r="CT72" s="76"/>
      <c r="CU72" s="76"/>
      <c r="CV72" s="76"/>
      <c r="CW72" s="76"/>
      <c r="CX72" s="76"/>
      <c r="CY72" s="76"/>
      <c r="CZ72" s="76"/>
      <c r="DA72" s="76"/>
      <c r="DB72" s="76"/>
      <c r="DC72" s="76"/>
      <c r="DD72" s="76"/>
      <c r="DE72" s="76"/>
      <c r="DF72" s="76"/>
      <c r="DG72" s="76"/>
      <c r="DH72" s="76"/>
      <c r="DI72" s="76"/>
      <c r="DJ72" s="76"/>
      <c r="DK72" s="76"/>
      <c r="DL72" s="76"/>
      <c r="DM72" s="76"/>
      <c r="DN72" s="76"/>
      <c r="DO72" s="76"/>
      <c r="DP72" s="76"/>
      <c r="DQ72" s="76"/>
      <c r="DR72" s="76"/>
      <c r="DS72" s="76"/>
      <c r="DT72" s="76"/>
      <c r="DU72" s="76"/>
      <c r="DV72" s="76"/>
      <c r="DW72" s="76"/>
      <c r="DX72" s="76"/>
      <c r="DY72" s="76"/>
      <c r="DZ72" s="76"/>
      <c r="EA72" s="76"/>
      <c r="EB72" s="76"/>
      <c r="EC72" s="76"/>
      <c r="ED72" s="76"/>
      <c r="EE72" s="76"/>
      <c r="EF72" s="76"/>
      <c r="EG72" s="76"/>
      <c r="EH72" s="76"/>
      <c r="EI72" s="76"/>
      <c r="EJ72" s="76"/>
      <c r="EK72" s="76"/>
      <c r="EL72" s="76"/>
      <c r="EM72" s="76"/>
      <c r="EN72" s="76"/>
      <c r="EO72" s="76"/>
      <c r="EP72" s="76"/>
      <c r="EQ72" s="76"/>
      <c r="ER72" s="76"/>
      <c r="ES72" s="76"/>
      <c r="ET72" s="76"/>
      <c r="EU72" s="76"/>
      <c r="EV72" s="76"/>
      <c r="EW72" s="76"/>
      <c r="EX72" s="76"/>
      <c r="EY72" s="76"/>
      <c r="EZ72" s="76"/>
      <c r="FA72" s="76"/>
      <c r="FB72" s="76"/>
      <c r="FC72" s="76"/>
      <c r="FD72" s="76"/>
      <c r="FE72" s="76"/>
      <c r="FF72" s="76"/>
      <c r="FG72" s="76"/>
      <c r="FH72" s="76"/>
      <c r="FI72" s="76"/>
      <c r="FJ72" s="76"/>
      <c r="FK72" s="76"/>
      <c r="FL72" s="76"/>
      <c r="FM72" s="76"/>
      <c r="FN72" s="76"/>
      <c r="FO72" s="76"/>
      <c r="FP72" s="76"/>
      <c r="FQ72" s="76"/>
      <c r="FR72" s="76"/>
      <c r="FS72" s="76"/>
      <c r="FT72" s="76"/>
      <c r="FU72" s="76"/>
      <c r="FV72" s="76"/>
      <c r="FW72" s="76"/>
      <c r="FX72" s="76"/>
      <c r="FY72" s="76"/>
      <c r="FZ72" s="76"/>
      <c r="GA72" s="76"/>
      <c r="GB72" s="76"/>
      <c r="GC72" s="76"/>
      <c r="GD72" s="76"/>
      <c r="GE72" s="76"/>
      <c r="GF72" s="76"/>
      <c r="GG72" s="76"/>
      <c r="GH72" s="76"/>
      <c r="GI72" s="76"/>
      <c r="GJ72" s="76"/>
      <c r="GK72" s="76"/>
      <c r="GL72" s="76"/>
      <c r="GM72" s="76"/>
      <c r="GN72" s="76"/>
      <c r="GO72" s="76"/>
      <c r="GP72" s="76"/>
      <c r="GQ72" s="76"/>
      <c r="GR72" s="76"/>
      <c r="GS72" s="76"/>
      <c r="GT72" s="76"/>
      <c r="GU72" s="76"/>
      <c r="GV72" s="76"/>
      <c r="GW72" s="76"/>
      <c r="GX72" s="76"/>
      <c r="GY72" s="76"/>
      <c r="GZ72" s="76"/>
      <c r="HA72" s="76"/>
      <c r="HB72" s="76"/>
      <c r="HC72" s="76"/>
      <c r="HD72" s="76"/>
      <c r="HE72" s="76"/>
      <c r="HF72" s="76"/>
      <c r="HG72" s="76"/>
      <c r="HH72" s="76"/>
      <c r="HI72" s="76"/>
      <c r="HJ72" s="76"/>
      <c r="HK72" s="76"/>
    </row>
    <row r="73" spans="1:219" ht="20.100000000000001" customHeight="1">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BM73" s="76"/>
      <c r="BN73" s="76"/>
      <c r="BO73" s="76"/>
      <c r="BP73" s="76"/>
      <c r="BQ73" s="76"/>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76"/>
      <c r="CY73" s="76"/>
      <c r="CZ73" s="76"/>
      <c r="DA73" s="76"/>
      <c r="DB73" s="76"/>
      <c r="DC73" s="76"/>
      <c r="DD73" s="76"/>
      <c r="DE73" s="76"/>
      <c r="DF73" s="76"/>
      <c r="DG73" s="76"/>
      <c r="DH73" s="76"/>
      <c r="DI73" s="76"/>
      <c r="DJ73" s="76"/>
      <c r="DK73" s="76"/>
      <c r="DL73" s="76"/>
      <c r="DM73" s="76"/>
      <c r="DN73" s="76"/>
      <c r="DO73" s="76"/>
      <c r="DP73" s="76"/>
      <c r="DQ73" s="76"/>
      <c r="DR73" s="76"/>
      <c r="DS73" s="76"/>
      <c r="DT73" s="76"/>
      <c r="DU73" s="76"/>
      <c r="DV73" s="76"/>
      <c r="DW73" s="76"/>
      <c r="DX73" s="76"/>
      <c r="DY73" s="76"/>
      <c r="DZ73" s="76"/>
      <c r="EA73" s="76"/>
      <c r="EB73" s="76"/>
      <c r="EC73" s="76"/>
      <c r="ED73" s="76"/>
      <c r="EE73" s="76"/>
      <c r="EF73" s="76"/>
      <c r="EG73" s="76"/>
      <c r="EH73" s="76"/>
      <c r="EI73" s="76"/>
      <c r="EJ73" s="76"/>
      <c r="EK73" s="76"/>
      <c r="EL73" s="76"/>
      <c r="EM73" s="76"/>
      <c r="EN73" s="76"/>
      <c r="EO73" s="76"/>
      <c r="EP73" s="76"/>
      <c r="EQ73" s="76"/>
      <c r="ER73" s="76"/>
      <c r="ES73" s="76"/>
      <c r="ET73" s="76"/>
      <c r="EU73" s="76"/>
      <c r="EV73" s="76"/>
      <c r="EW73" s="76"/>
      <c r="EX73" s="76"/>
      <c r="EY73" s="76"/>
      <c r="EZ73" s="76"/>
      <c r="FA73" s="76"/>
      <c r="FB73" s="76"/>
      <c r="FC73" s="76"/>
      <c r="FD73" s="76"/>
      <c r="FE73" s="76"/>
      <c r="FF73" s="76"/>
      <c r="FG73" s="76"/>
      <c r="FH73" s="76"/>
      <c r="FI73" s="76"/>
      <c r="FJ73" s="76"/>
      <c r="FK73" s="76"/>
      <c r="FL73" s="76"/>
      <c r="FM73" s="76"/>
      <c r="FN73" s="76"/>
      <c r="FO73" s="76"/>
      <c r="FP73" s="76"/>
      <c r="FQ73" s="76"/>
      <c r="FR73" s="76"/>
      <c r="FS73" s="76"/>
      <c r="FT73" s="76"/>
      <c r="FU73" s="76"/>
      <c r="FV73" s="76"/>
      <c r="FW73" s="76"/>
      <c r="FX73" s="76"/>
      <c r="FY73" s="76"/>
      <c r="FZ73" s="76"/>
      <c r="GA73" s="76"/>
      <c r="GB73" s="76"/>
      <c r="GC73" s="76"/>
      <c r="GD73" s="76"/>
      <c r="GE73" s="76"/>
      <c r="GF73" s="76"/>
      <c r="GG73" s="76"/>
      <c r="GH73" s="76"/>
      <c r="GI73" s="76"/>
      <c r="GJ73" s="76"/>
      <c r="GK73" s="76"/>
      <c r="GL73" s="76"/>
      <c r="GM73" s="76"/>
      <c r="GN73" s="76"/>
      <c r="GO73" s="76"/>
      <c r="GP73" s="76"/>
      <c r="GQ73" s="76"/>
      <c r="GR73" s="76"/>
      <c r="GS73" s="76"/>
      <c r="GT73" s="76"/>
      <c r="GU73" s="76"/>
      <c r="GV73" s="76"/>
      <c r="GW73" s="76"/>
      <c r="GX73" s="76"/>
      <c r="GY73" s="76"/>
      <c r="GZ73" s="76"/>
      <c r="HA73" s="76"/>
      <c r="HB73" s="76"/>
      <c r="HC73" s="76"/>
      <c r="HD73" s="76"/>
      <c r="HE73" s="76"/>
      <c r="HF73" s="76"/>
      <c r="HG73" s="76"/>
      <c r="HH73" s="76"/>
      <c r="HI73" s="76"/>
      <c r="HJ73" s="76"/>
      <c r="HK73" s="76"/>
    </row>
    <row r="74" spans="1:219" ht="20.100000000000001" customHeight="1">
      <c r="A74" s="74"/>
      <c r="B74" s="74"/>
      <c r="C74" s="74"/>
      <c r="D74" s="74"/>
      <c r="E74" s="74"/>
      <c r="F74" s="74"/>
      <c r="G74" s="74"/>
      <c r="H74" s="74"/>
      <c r="I74" s="74"/>
      <c r="J74" s="74"/>
      <c r="K74" s="74"/>
      <c r="L74" s="74"/>
      <c r="M74" s="74"/>
      <c r="N74" s="74"/>
      <c r="O74" s="74"/>
      <c r="P74" s="74"/>
      <c r="Q74" s="74"/>
      <c r="R74" s="74"/>
      <c r="S74" s="74"/>
      <c r="T74" s="74"/>
      <c r="U74" s="74"/>
      <c r="V74" s="74"/>
      <c r="W74" s="74"/>
      <c r="X74" s="74"/>
      <c r="Y74" s="74"/>
      <c r="Z74" s="74"/>
      <c r="AA74" s="76"/>
      <c r="AB74" s="76"/>
      <c r="AC74" s="76"/>
      <c r="AD74" s="76"/>
      <c r="AE74" s="76"/>
      <c r="AF74" s="76"/>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c r="BR74" s="76"/>
      <c r="BS74" s="76"/>
      <c r="BT74" s="76"/>
      <c r="BU74" s="76"/>
      <c r="BV74" s="76"/>
      <c r="BW74" s="76"/>
      <c r="BX74" s="76"/>
      <c r="BY74" s="76"/>
      <c r="BZ74" s="76"/>
      <c r="CA74" s="76"/>
      <c r="CB74" s="76"/>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c r="DE74" s="76"/>
      <c r="DF74" s="76"/>
      <c r="DG74" s="76"/>
      <c r="DH74" s="76"/>
      <c r="DI74" s="76"/>
      <c r="DJ74" s="76"/>
      <c r="DK74" s="76"/>
      <c r="DL74" s="76"/>
      <c r="DM74" s="76"/>
      <c r="DN74" s="76"/>
      <c r="DO74" s="76"/>
      <c r="DP74" s="76"/>
      <c r="DQ74" s="76"/>
      <c r="DR74" s="76"/>
      <c r="DS74" s="76"/>
      <c r="DT74" s="76"/>
      <c r="DU74" s="76"/>
      <c r="DV74" s="76"/>
      <c r="DW74" s="76"/>
      <c r="DX74" s="76"/>
      <c r="DY74" s="76"/>
      <c r="DZ74" s="76"/>
      <c r="EA74" s="76"/>
      <c r="EB74" s="76"/>
      <c r="EC74" s="76"/>
      <c r="ED74" s="76"/>
      <c r="EE74" s="76"/>
      <c r="EF74" s="76"/>
      <c r="EG74" s="76"/>
      <c r="EH74" s="76"/>
      <c r="EI74" s="76"/>
      <c r="EJ74" s="76"/>
      <c r="EK74" s="76"/>
      <c r="EL74" s="76"/>
      <c r="EM74" s="76"/>
      <c r="EN74" s="76"/>
      <c r="EO74" s="76"/>
      <c r="EP74" s="76"/>
      <c r="EQ74" s="76"/>
      <c r="ER74" s="76"/>
      <c r="ES74" s="76"/>
      <c r="ET74" s="76"/>
      <c r="EU74" s="76"/>
      <c r="EV74" s="76"/>
      <c r="EW74" s="76"/>
      <c r="EX74" s="76"/>
      <c r="EY74" s="76"/>
      <c r="EZ74" s="76"/>
      <c r="FA74" s="76"/>
      <c r="FB74" s="76"/>
      <c r="FC74" s="76"/>
      <c r="FD74" s="76"/>
      <c r="FE74" s="76"/>
      <c r="FF74" s="76"/>
      <c r="FG74" s="76"/>
      <c r="FH74" s="76"/>
      <c r="FI74" s="76"/>
      <c r="FJ74" s="76"/>
      <c r="FK74" s="76"/>
      <c r="FL74" s="76"/>
      <c r="FM74" s="76"/>
      <c r="FN74" s="76"/>
      <c r="FO74" s="76"/>
      <c r="FP74" s="76"/>
      <c r="FQ74" s="76"/>
      <c r="FR74" s="76"/>
      <c r="FS74" s="76"/>
      <c r="FT74" s="76"/>
      <c r="FU74" s="76"/>
      <c r="FV74" s="76"/>
      <c r="FW74" s="76"/>
      <c r="FX74" s="76"/>
      <c r="FY74" s="76"/>
      <c r="FZ74" s="76"/>
      <c r="GA74" s="76"/>
      <c r="GB74" s="76"/>
      <c r="GC74" s="76"/>
      <c r="GD74" s="76"/>
      <c r="GE74" s="76"/>
      <c r="GF74" s="76"/>
      <c r="GG74" s="76"/>
      <c r="GH74" s="76"/>
      <c r="GI74" s="76"/>
      <c r="GJ74" s="76"/>
      <c r="GK74" s="76"/>
      <c r="GL74" s="76"/>
      <c r="GM74" s="76"/>
      <c r="GN74" s="76"/>
      <c r="GO74" s="76"/>
      <c r="GP74" s="76"/>
      <c r="GQ74" s="76"/>
      <c r="GR74" s="76"/>
      <c r="GS74" s="76"/>
      <c r="GT74" s="76"/>
      <c r="GU74" s="76"/>
      <c r="GV74" s="76"/>
      <c r="GW74" s="76"/>
      <c r="GX74" s="76"/>
      <c r="GY74" s="76"/>
      <c r="GZ74" s="76"/>
      <c r="HA74" s="76"/>
      <c r="HB74" s="76"/>
      <c r="HC74" s="76"/>
      <c r="HD74" s="76"/>
      <c r="HE74" s="76"/>
      <c r="HF74" s="76"/>
      <c r="HG74" s="76"/>
      <c r="HH74" s="76"/>
      <c r="HI74" s="76"/>
      <c r="HJ74" s="76"/>
      <c r="HK74" s="76"/>
    </row>
    <row r="75" spans="1:219" ht="20.100000000000001" customHeight="1">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c r="AA75" s="76"/>
      <c r="AB75" s="76"/>
      <c r="AC75" s="76"/>
      <c r="AD75" s="76"/>
      <c r="AE75" s="76"/>
      <c r="AF75" s="76"/>
      <c r="AG75" s="76"/>
      <c r="AH75" s="76"/>
      <c r="AI75" s="76"/>
      <c r="AJ75" s="76"/>
      <c r="AK75" s="76"/>
      <c r="AL75" s="76"/>
      <c r="AM75" s="76"/>
      <c r="AN75" s="76"/>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c r="BS75" s="76"/>
      <c r="BT75" s="76"/>
      <c r="BU75" s="76"/>
      <c r="BV75" s="76"/>
      <c r="BW75" s="76"/>
      <c r="BX75" s="76"/>
      <c r="BY75" s="76"/>
      <c r="BZ75" s="76"/>
      <c r="CA75" s="76"/>
      <c r="CB75" s="76"/>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c r="DE75" s="76"/>
      <c r="DF75" s="76"/>
      <c r="DG75" s="76"/>
      <c r="DH75" s="76"/>
      <c r="DI75" s="76"/>
      <c r="DJ75" s="76"/>
      <c r="DK75" s="76"/>
      <c r="DL75" s="76"/>
      <c r="DM75" s="76"/>
      <c r="DN75" s="76"/>
      <c r="DO75" s="76"/>
      <c r="DP75" s="76"/>
      <c r="DQ75" s="76"/>
      <c r="DR75" s="76"/>
      <c r="DS75" s="76"/>
      <c r="DT75" s="76"/>
      <c r="DU75" s="76"/>
      <c r="DV75" s="76"/>
      <c r="DW75" s="76"/>
      <c r="DX75" s="76"/>
      <c r="DY75" s="76"/>
      <c r="DZ75" s="76"/>
      <c r="EA75" s="76"/>
      <c r="EB75" s="76"/>
      <c r="EC75" s="76"/>
      <c r="ED75" s="76"/>
      <c r="EE75" s="76"/>
      <c r="EF75" s="76"/>
      <c r="EG75" s="76"/>
      <c r="EH75" s="76"/>
      <c r="EI75" s="76"/>
      <c r="EJ75" s="76"/>
      <c r="EK75" s="76"/>
      <c r="EL75" s="76"/>
      <c r="EM75" s="76"/>
      <c r="EN75" s="76"/>
      <c r="EO75" s="76"/>
      <c r="EP75" s="76"/>
      <c r="EQ75" s="76"/>
      <c r="ER75" s="76"/>
      <c r="ES75" s="76"/>
      <c r="ET75" s="76"/>
      <c r="EU75" s="76"/>
      <c r="EV75" s="76"/>
      <c r="EW75" s="76"/>
      <c r="EX75" s="76"/>
      <c r="EY75" s="76"/>
      <c r="EZ75" s="76"/>
      <c r="FA75" s="76"/>
      <c r="FB75" s="76"/>
      <c r="FC75" s="76"/>
      <c r="FD75" s="76"/>
      <c r="FE75" s="76"/>
      <c r="FF75" s="76"/>
      <c r="FG75" s="76"/>
      <c r="FH75" s="76"/>
      <c r="FI75" s="76"/>
      <c r="FJ75" s="76"/>
      <c r="FK75" s="76"/>
      <c r="FL75" s="76"/>
      <c r="FM75" s="76"/>
      <c r="FN75" s="76"/>
      <c r="FO75" s="76"/>
      <c r="FP75" s="76"/>
      <c r="FQ75" s="76"/>
      <c r="FR75" s="76"/>
      <c r="FS75" s="76"/>
      <c r="FT75" s="76"/>
      <c r="FU75" s="76"/>
      <c r="FV75" s="76"/>
      <c r="FW75" s="76"/>
      <c r="FX75" s="76"/>
      <c r="FY75" s="76"/>
      <c r="FZ75" s="76"/>
      <c r="GA75" s="76"/>
      <c r="GB75" s="76"/>
      <c r="GC75" s="76"/>
      <c r="GD75" s="76"/>
      <c r="GE75" s="76"/>
      <c r="GF75" s="76"/>
      <c r="GG75" s="76"/>
      <c r="GH75" s="76"/>
      <c r="GI75" s="76"/>
      <c r="GJ75" s="76"/>
      <c r="GK75" s="76"/>
      <c r="GL75" s="76"/>
      <c r="GM75" s="76"/>
      <c r="GN75" s="76"/>
      <c r="GO75" s="76"/>
      <c r="GP75" s="76"/>
      <c r="GQ75" s="76"/>
      <c r="GR75" s="76"/>
      <c r="GS75" s="76"/>
      <c r="GT75" s="76"/>
      <c r="GU75" s="76"/>
      <c r="GV75" s="76"/>
      <c r="GW75" s="76"/>
      <c r="GX75" s="76"/>
      <c r="GY75" s="76"/>
      <c r="GZ75" s="76"/>
      <c r="HA75" s="76"/>
      <c r="HB75" s="76"/>
      <c r="HC75" s="76"/>
      <c r="HD75" s="76"/>
      <c r="HE75" s="76"/>
      <c r="HF75" s="76"/>
      <c r="HG75" s="76"/>
      <c r="HH75" s="76"/>
      <c r="HI75" s="76"/>
      <c r="HJ75" s="76"/>
      <c r="HK75" s="76"/>
    </row>
    <row r="76" spans="1:219" ht="20.100000000000001" customHeight="1">
      <c r="A76" s="74"/>
      <c r="B76" s="74"/>
      <c r="C76" s="74"/>
      <c r="D76" s="74"/>
      <c r="E76" s="74"/>
      <c r="F76" s="74"/>
      <c r="G76" s="74"/>
      <c r="H76" s="74"/>
      <c r="I76" s="74"/>
      <c r="J76" s="74"/>
      <c r="K76" s="74"/>
      <c r="L76" s="74"/>
      <c r="M76" s="74"/>
      <c r="N76" s="74"/>
      <c r="O76" s="74"/>
      <c r="P76" s="74"/>
      <c r="Q76" s="74"/>
      <c r="R76" s="74"/>
      <c r="S76" s="74"/>
      <c r="T76" s="74"/>
      <c r="U76" s="74"/>
      <c r="V76" s="74"/>
      <c r="W76" s="74"/>
      <c r="X76" s="74"/>
      <c r="Y76" s="74"/>
      <c r="Z76" s="74"/>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c r="BR76" s="76"/>
      <c r="BS76" s="76"/>
      <c r="BT76" s="76"/>
      <c r="BU76" s="76"/>
      <c r="BV76" s="76"/>
      <c r="BW76" s="76"/>
      <c r="BX76" s="76"/>
      <c r="BY76" s="76"/>
      <c r="BZ76" s="76"/>
      <c r="CA76" s="76"/>
      <c r="CB76" s="76"/>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c r="DE76" s="76"/>
      <c r="DF76" s="76"/>
      <c r="DG76" s="76"/>
      <c r="DH76" s="76"/>
      <c r="DI76" s="76"/>
      <c r="DJ76" s="76"/>
      <c r="DK76" s="76"/>
      <c r="DL76" s="76"/>
      <c r="DM76" s="76"/>
      <c r="DN76" s="76"/>
      <c r="DO76" s="76"/>
      <c r="DP76" s="76"/>
      <c r="DQ76" s="76"/>
      <c r="DR76" s="76"/>
      <c r="DS76" s="76"/>
      <c r="DT76" s="76"/>
      <c r="DU76" s="76"/>
      <c r="DV76" s="76"/>
      <c r="DW76" s="76"/>
      <c r="DX76" s="76"/>
      <c r="DY76" s="76"/>
      <c r="DZ76" s="76"/>
      <c r="EA76" s="76"/>
      <c r="EB76" s="76"/>
      <c r="EC76" s="76"/>
      <c r="ED76" s="76"/>
      <c r="EE76" s="76"/>
      <c r="EF76" s="76"/>
      <c r="EG76" s="76"/>
      <c r="EH76" s="76"/>
      <c r="EI76" s="76"/>
      <c r="EJ76" s="76"/>
      <c r="EK76" s="76"/>
      <c r="EL76" s="76"/>
      <c r="EM76" s="76"/>
      <c r="EN76" s="76"/>
      <c r="EO76" s="76"/>
      <c r="EP76" s="76"/>
      <c r="EQ76" s="76"/>
      <c r="ER76" s="76"/>
      <c r="ES76" s="76"/>
      <c r="ET76" s="76"/>
      <c r="EU76" s="76"/>
      <c r="EV76" s="76"/>
      <c r="EW76" s="76"/>
      <c r="EX76" s="76"/>
      <c r="EY76" s="76"/>
      <c r="EZ76" s="76"/>
      <c r="FA76" s="76"/>
      <c r="FB76" s="76"/>
      <c r="FC76" s="76"/>
      <c r="FD76" s="76"/>
      <c r="FE76" s="76"/>
      <c r="FF76" s="76"/>
      <c r="FG76" s="76"/>
      <c r="FH76" s="76"/>
      <c r="FI76" s="76"/>
      <c r="FJ76" s="76"/>
      <c r="FK76" s="76"/>
      <c r="FL76" s="76"/>
      <c r="FM76" s="76"/>
      <c r="FN76" s="76"/>
      <c r="FO76" s="76"/>
      <c r="FP76" s="76"/>
      <c r="FQ76" s="76"/>
      <c r="FR76" s="76"/>
      <c r="FS76" s="76"/>
      <c r="FT76" s="76"/>
      <c r="FU76" s="76"/>
      <c r="FV76" s="76"/>
      <c r="FW76" s="76"/>
      <c r="FX76" s="76"/>
      <c r="FY76" s="76"/>
      <c r="FZ76" s="76"/>
      <c r="GA76" s="76"/>
      <c r="GB76" s="76"/>
      <c r="GC76" s="76"/>
      <c r="GD76" s="76"/>
      <c r="GE76" s="76"/>
      <c r="GF76" s="76"/>
      <c r="GG76" s="76"/>
      <c r="GH76" s="76"/>
      <c r="GI76" s="76"/>
      <c r="GJ76" s="76"/>
      <c r="GK76" s="76"/>
      <c r="GL76" s="76"/>
      <c r="GM76" s="76"/>
      <c r="GN76" s="76"/>
      <c r="GO76" s="76"/>
      <c r="GP76" s="76"/>
      <c r="GQ76" s="76"/>
      <c r="GR76" s="76"/>
      <c r="GS76" s="76"/>
      <c r="GT76" s="76"/>
      <c r="GU76" s="76"/>
      <c r="GV76" s="76"/>
      <c r="GW76" s="76"/>
      <c r="GX76" s="76"/>
      <c r="GY76" s="76"/>
      <c r="GZ76" s="76"/>
      <c r="HA76" s="76"/>
      <c r="HB76" s="76"/>
      <c r="HC76" s="76"/>
      <c r="HD76" s="76"/>
      <c r="HE76" s="76"/>
      <c r="HF76" s="76"/>
      <c r="HG76" s="76"/>
      <c r="HH76" s="76"/>
      <c r="HI76" s="76"/>
      <c r="HJ76" s="76"/>
      <c r="HK76" s="76"/>
    </row>
    <row r="77" spans="1:219" ht="20.100000000000001" customHeight="1">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BM77" s="76"/>
      <c r="BN77" s="76"/>
      <c r="BO77" s="76"/>
      <c r="BP77" s="76"/>
      <c r="BQ77" s="76"/>
      <c r="BR77" s="76"/>
      <c r="BS77" s="76"/>
      <c r="BT77" s="76"/>
      <c r="BU77" s="76"/>
      <c r="BV77" s="76"/>
      <c r="BW77" s="76"/>
      <c r="BX77" s="76"/>
      <c r="BY77" s="76"/>
      <c r="BZ77" s="76"/>
      <c r="CA77" s="76"/>
      <c r="CB77" s="76"/>
      <c r="CC77" s="76"/>
      <c r="CD77" s="76"/>
      <c r="CE77" s="76"/>
      <c r="CF77" s="76"/>
      <c r="CG77" s="76"/>
      <c r="CH77" s="76"/>
      <c r="CI77" s="76"/>
      <c r="CJ77" s="76"/>
      <c r="CK77" s="76"/>
      <c r="CL77" s="76"/>
      <c r="CM77" s="76"/>
      <c r="CN77" s="76"/>
      <c r="CO77" s="76"/>
      <c r="CP77" s="76"/>
      <c r="CQ77" s="76"/>
      <c r="CR77" s="76"/>
      <c r="CS77" s="76"/>
      <c r="CT77" s="76"/>
      <c r="CU77" s="76"/>
      <c r="CV77" s="76"/>
      <c r="CW77" s="76"/>
      <c r="CX77" s="76"/>
      <c r="CY77" s="76"/>
      <c r="CZ77" s="76"/>
      <c r="DA77" s="76"/>
      <c r="DB77" s="76"/>
      <c r="DC77" s="76"/>
      <c r="DD77" s="76"/>
      <c r="DE77" s="76"/>
      <c r="DF77" s="76"/>
      <c r="DG77" s="76"/>
      <c r="DH77" s="76"/>
      <c r="DI77" s="76"/>
      <c r="DJ77" s="76"/>
      <c r="DK77" s="76"/>
      <c r="DL77" s="76"/>
      <c r="DM77" s="76"/>
      <c r="DN77" s="76"/>
      <c r="DO77" s="76"/>
      <c r="DP77" s="76"/>
      <c r="DQ77" s="76"/>
      <c r="DR77" s="76"/>
      <c r="DS77" s="76"/>
      <c r="DT77" s="76"/>
      <c r="DU77" s="76"/>
      <c r="DV77" s="76"/>
      <c r="DW77" s="76"/>
      <c r="DX77" s="76"/>
      <c r="DY77" s="76"/>
      <c r="DZ77" s="76"/>
      <c r="EA77" s="76"/>
      <c r="EB77" s="76"/>
      <c r="EC77" s="76"/>
      <c r="ED77" s="76"/>
      <c r="EE77" s="76"/>
      <c r="EF77" s="76"/>
      <c r="EG77" s="76"/>
      <c r="EH77" s="76"/>
      <c r="EI77" s="76"/>
      <c r="EJ77" s="76"/>
      <c r="EK77" s="76"/>
      <c r="EL77" s="76"/>
      <c r="EM77" s="76"/>
      <c r="EN77" s="76"/>
      <c r="EO77" s="76"/>
      <c r="EP77" s="76"/>
      <c r="EQ77" s="76"/>
      <c r="ER77" s="76"/>
      <c r="ES77" s="76"/>
      <c r="ET77" s="76"/>
      <c r="EU77" s="76"/>
      <c r="EV77" s="76"/>
      <c r="EW77" s="76"/>
      <c r="EX77" s="76"/>
      <c r="EY77" s="76"/>
      <c r="EZ77" s="76"/>
      <c r="FA77" s="76"/>
      <c r="FB77" s="76"/>
      <c r="FC77" s="76"/>
      <c r="FD77" s="76"/>
      <c r="FE77" s="76"/>
      <c r="FF77" s="76"/>
      <c r="FG77" s="76"/>
      <c r="FH77" s="76"/>
      <c r="FI77" s="76"/>
      <c r="FJ77" s="76"/>
      <c r="FK77" s="76"/>
      <c r="FL77" s="76"/>
      <c r="FM77" s="76"/>
      <c r="FN77" s="76"/>
      <c r="FO77" s="76"/>
      <c r="FP77" s="76"/>
      <c r="FQ77" s="76"/>
      <c r="FR77" s="76"/>
      <c r="FS77" s="76"/>
      <c r="FT77" s="76"/>
      <c r="FU77" s="76"/>
      <c r="FV77" s="76"/>
      <c r="FW77" s="76"/>
      <c r="FX77" s="76"/>
      <c r="FY77" s="76"/>
      <c r="FZ77" s="76"/>
      <c r="GA77" s="76"/>
      <c r="GB77" s="76"/>
      <c r="GC77" s="76"/>
      <c r="GD77" s="76"/>
      <c r="GE77" s="76"/>
      <c r="GF77" s="76"/>
      <c r="GG77" s="76"/>
      <c r="GH77" s="76"/>
      <c r="GI77" s="76"/>
      <c r="GJ77" s="76"/>
      <c r="GK77" s="76"/>
      <c r="GL77" s="76"/>
      <c r="GM77" s="76"/>
      <c r="GN77" s="76"/>
      <c r="GO77" s="76"/>
      <c r="GP77" s="76"/>
      <c r="GQ77" s="76"/>
      <c r="GR77" s="76"/>
      <c r="GS77" s="76"/>
      <c r="GT77" s="76"/>
      <c r="GU77" s="76"/>
      <c r="GV77" s="76"/>
      <c r="GW77" s="76"/>
      <c r="GX77" s="76"/>
      <c r="GY77" s="76"/>
      <c r="GZ77" s="76"/>
      <c r="HA77" s="76"/>
      <c r="HB77" s="76"/>
      <c r="HC77" s="76"/>
      <c r="HD77" s="76"/>
      <c r="HE77" s="76"/>
      <c r="HF77" s="76"/>
      <c r="HG77" s="76"/>
      <c r="HH77" s="76"/>
      <c r="HI77" s="76"/>
      <c r="HJ77" s="76"/>
      <c r="HK77" s="76"/>
    </row>
    <row r="78" spans="1:219" ht="20.100000000000001" customHeight="1">
      <c r="A78" s="74"/>
      <c r="B78" s="74"/>
      <c r="C78" s="74"/>
      <c r="D78" s="74"/>
      <c r="E78" s="74"/>
      <c r="F78" s="74"/>
      <c r="G78" s="74"/>
      <c r="H78" s="74"/>
      <c r="I78" s="74"/>
      <c r="J78" s="74"/>
      <c r="K78" s="74"/>
      <c r="L78" s="74"/>
      <c r="M78" s="74"/>
      <c r="N78" s="74"/>
      <c r="O78" s="74"/>
      <c r="P78" s="74"/>
      <c r="Q78" s="74"/>
      <c r="R78" s="74"/>
      <c r="S78" s="74"/>
      <c r="T78" s="74"/>
      <c r="U78" s="74"/>
      <c r="V78" s="74"/>
      <c r="W78" s="74"/>
      <c r="X78" s="74"/>
      <c r="Y78" s="74"/>
      <c r="Z78" s="74"/>
      <c r="AA78" s="76"/>
      <c r="AB78" s="76"/>
      <c r="AC78" s="76"/>
      <c r="AD78" s="76"/>
      <c r="AE78" s="76"/>
      <c r="AF78" s="76"/>
      <c r="AG78" s="76"/>
      <c r="AH78" s="76"/>
      <c r="AI78" s="76"/>
      <c r="AJ78" s="76"/>
      <c r="AK78" s="76"/>
      <c r="AL78" s="76"/>
      <c r="AM78" s="76"/>
      <c r="AN78" s="76"/>
      <c r="AO78" s="76"/>
      <c r="AP78" s="76"/>
      <c r="AQ78" s="76"/>
      <c r="AR78" s="76"/>
      <c r="AS78" s="76"/>
      <c r="AT78" s="76"/>
      <c r="AU78" s="76"/>
      <c r="AV78" s="76"/>
      <c r="AW78" s="76"/>
      <c r="AX78" s="76"/>
      <c r="AY78" s="76"/>
      <c r="AZ78" s="76"/>
      <c r="BA78" s="76"/>
      <c r="BB78" s="76"/>
      <c r="BC78" s="76"/>
      <c r="BD78" s="76"/>
      <c r="BE78" s="76"/>
      <c r="BF78" s="76"/>
      <c r="BG78" s="76"/>
      <c r="BH78" s="76"/>
      <c r="BI78" s="76"/>
      <c r="BJ78" s="76"/>
      <c r="BK78" s="76"/>
      <c r="BL78" s="76"/>
      <c r="BM78" s="76"/>
      <c r="BN78" s="76"/>
      <c r="BO78" s="76"/>
      <c r="BP78" s="76"/>
      <c r="BQ78" s="76"/>
      <c r="BR78" s="76"/>
      <c r="BS78" s="76"/>
      <c r="BT78" s="76"/>
      <c r="BU78" s="76"/>
      <c r="BV78" s="76"/>
      <c r="BW78" s="76"/>
      <c r="BX78" s="76"/>
      <c r="BY78" s="76"/>
      <c r="BZ78" s="76"/>
      <c r="CA78" s="76"/>
      <c r="CB78" s="76"/>
      <c r="CC78" s="76"/>
      <c r="CD78" s="76"/>
      <c r="CE78" s="76"/>
      <c r="CF78" s="76"/>
      <c r="CG78" s="76"/>
      <c r="CH78" s="76"/>
      <c r="CI78" s="76"/>
      <c r="CJ78" s="76"/>
      <c r="CK78" s="76"/>
      <c r="CL78" s="76"/>
      <c r="CM78" s="76"/>
      <c r="CN78" s="76"/>
      <c r="CO78" s="76"/>
      <c r="CP78" s="76"/>
      <c r="CQ78" s="76"/>
      <c r="CR78" s="76"/>
      <c r="CS78" s="76"/>
      <c r="CT78" s="76"/>
      <c r="CU78" s="76"/>
      <c r="CV78" s="76"/>
      <c r="CW78" s="76"/>
      <c r="CX78" s="76"/>
      <c r="CY78" s="76"/>
      <c r="CZ78" s="76"/>
      <c r="DA78" s="76"/>
      <c r="DB78" s="76"/>
      <c r="DC78" s="76"/>
      <c r="DD78" s="76"/>
      <c r="DE78" s="76"/>
      <c r="DF78" s="76"/>
      <c r="DG78" s="76"/>
      <c r="DH78" s="76"/>
      <c r="DI78" s="76"/>
      <c r="DJ78" s="76"/>
      <c r="DK78" s="76"/>
      <c r="DL78" s="76"/>
      <c r="DM78" s="76"/>
      <c r="DN78" s="76"/>
      <c r="DO78" s="76"/>
      <c r="DP78" s="76"/>
      <c r="DQ78" s="76"/>
      <c r="DR78" s="76"/>
      <c r="DS78" s="76"/>
      <c r="DT78" s="76"/>
      <c r="DU78" s="76"/>
      <c r="DV78" s="76"/>
      <c r="DW78" s="76"/>
      <c r="DX78" s="76"/>
      <c r="DY78" s="76"/>
      <c r="DZ78" s="76"/>
      <c r="EA78" s="76"/>
      <c r="EB78" s="76"/>
      <c r="EC78" s="76"/>
      <c r="ED78" s="76"/>
      <c r="EE78" s="76"/>
      <c r="EF78" s="76"/>
      <c r="EG78" s="76"/>
      <c r="EH78" s="76"/>
      <c r="EI78" s="76"/>
      <c r="EJ78" s="76"/>
      <c r="EK78" s="76"/>
      <c r="EL78" s="76"/>
      <c r="EM78" s="76"/>
      <c r="EN78" s="76"/>
      <c r="EO78" s="76"/>
      <c r="EP78" s="76"/>
      <c r="EQ78" s="76"/>
      <c r="ER78" s="76"/>
      <c r="ES78" s="76"/>
      <c r="ET78" s="76"/>
      <c r="EU78" s="76"/>
      <c r="EV78" s="76"/>
      <c r="EW78" s="76"/>
      <c r="EX78" s="76"/>
      <c r="EY78" s="76"/>
      <c r="EZ78" s="76"/>
      <c r="FA78" s="76"/>
      <c r="FB78" s="76"/>
      <c r="FC78" s="76"/>
      <c r="FD78" s="76"/>
      <c r="FE78" s="76"/>
      <c r="FF78" s="76"/>
      <c r="FG78" s="76"/>
      <c r="FH78" s="76"/>
      <c r="FI78" s="76"/>
      <c r="FJ78" s="76"/>
      <c r="FK78" s="76"/>
      <c r="FL78" s="76"/>
      <c r="FM78" s="76"/>
      <c r="FN78" s="76"/>
      <c r="FO78" s="76"/>
      <c r="FP78" s="76"/>
      <c r="FQ78" s="76"/>
      <c r="FR78" s="76"/>
      <c r="FS78" s="76"/>
      <c r="FT78" s="76"/>
      <c r="FU78" s="76"/>
      <c r="FV78" s="76"/>
      <c r="FW78" s="76"/>
      <c r="FX78" s="76"/>
      <c r="FY78" s="76"/>
      <c r="FZ78" s="76"/>
      <c r="GA78" s="76"/>
      <c r="GB78" s="76"/>
      <c r="GC78" s="76"/>
      <c r="GD78" s="76"/>
      <c r="GE78" s="76"/>
      <c r="GF78" s="76"/>
      <c r="GG78" s="76"/>
      <c r="GH78" s="76"/>
      <c r="GI78" s="76"/>
      <c r="GJ78" s="76"/>
      <c r="GK78" s="76"/>
      <c r="GL78" s="76"/>
      <c r="GM78" s="76"/>
      <c r="GN78" s="76"/>
      <c r="GO78" s="76"/>
      <c r="GP78" s="76"/>
      <c r="GQ78" s="76"/>
      <c r="GR78" s="76"/>
      <c r="GS78" s="76"/>
      <c r="GT78" s="76"/>
      <c r="GU78" s="76"/>
      <c r="GV78" s="76"/>
      <c r="GW78" s="76"/>
      <c r="GX78" s="76"/>
      <c r="GY78" s="76"/>
      <c r="GZ78" s="76"/>
      <c r="HA78" s="76"/>
      <c r="HB78" s="76"/>
      <c r="HC78" s="76"/>
      <c r="HD78" s="76"/>
      <c r="HE78" s="76"/>
      <c r="HF78" s="76"/>
      <c r="HG78" s="76"/>
      <c r="HH78" s="76"/>
      <c r="HI78" s="76"/>
      <c r="HJ78" s="76"/>
      <c r="HK78" s="76"/>
    </row>
    <row r="79" spans="1:219" ht="20.100000000000001" customHeight="1">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6"/>
      <c r="AY79" s="76"/>
      <c r="AZ79" s="76"/>
      <c r="BA79" s="76"/>
      <c r="BB79" s="76"/>
      <c r="BC79" s="76"/>
      <c r="BD79" s="76"/>
      <c r="BE79" s="76"/>
      <c r="BF79" s="76"/>
      <c r="BG79" s="76"/>
      <c r="BH79" s="76"/>
      <c r="BI79" s="76"/>
      <c r="BJ79" s="76"/>
      <c r="BK79" s="76"/>
      <c r="BL79" s="76"/>
      <c r="BM79" s="76"/>
      <c r="BN79" s="76"/>
      <c r="BO79" s="76"/>
      <c r="BP79" s="76"/>
      <c r="BQ79" s="76"/>
      <c r="BR79" s="76"/>
      <c r="BS79" s="76"/>
      <c r="BT79" s="76"/>
      <c r="BU79" s="76"/>
      <c r="BV79" s="76"/>
      <c r="BW79" s="76"/>
      <c r="BX79" s="76"/>
      <c r="BY79" s="76"/>
      <c r="BZ79" s="76"/>
      <c r="CA79" s="76"/>
      <c r="CB79" s="76"/>
      <c r="CC79" s="76"/>
      <c r="CD79" s="76"/>
      <c r="CE79" s="76"/>
      <c r="CF79" s="76"/>
      <c r="CG79" s="76"/>
      <c r="CH79" s="76"/>
      <c r="CI79" s="76"/>
      <c r="CJ79" s="76"/>
      <c r="CK79" s="76"/>
      <c r="CL79" s="76"/>
      <c r="CM79" s="76"/>
      <c r="CN79" s="76"/>
      <c r="CO79" s="76"/>
      <c r="CP79" s="76"/>
      <c r="CQ79" s="76"/>
      <c r="CR79" s="76"/>
      <c r="CS79" s="76"/>
      <c r="CT79" s="76"/>
      <c r="CU79" s="76"/>
      <c r="CV79" s="76"/>
      <c r="CW79" s="76"/>
      <c r="CX79" s="76"/>
      <c r="CY79" s="76"/>
      <c r="CZ79" s="76"/>
      <c r="DA79" s="76"/>
      <c r="DB79" s="76"/>
      <c r="DC79" s="76"/>
      <c r="DD79" s="76"/>
      <c r="DE79" s="76"/>
      <c r="DF79" s="76"/>
      <c r="DG79" s="76"/>
      <c r="DH79" s="76"/>
      <c r="DI79" s="76"/>
      <c r="DJ79" s="76"/>
      <c r="DK79" s="76"/>
      <c r="DL79" s="76"/>
      <c r="DM79" s="76"/>
      <c r="DN79" s="76"/>
      <c r="DO79" s="76"/>
      <c r="DP79" s="76"/>
      <c r="DQ79" s="76"/>
      <c r="DR79" s="76"/>
      <c r="DS79" s="76"/>
      <c r="DT79" s="76"/>
      <c r="DU79" s="76"/>
      <c r="DV79" s="76"/>
      <c r="DW79" s="76"/>
      <c r="DX79" s="76"/>
      <c r="DY79" s="76"/>
      <c r="DZ79" s="76"/>
      <c r="EA79" s="76"/>
      <c r="EB79" s="76"/>
      <c r="EC79" s="76"/>
      <c r="ED79" s="76"/>
      <c r="EE79" s="76"/>
      <c r="EF79" s="76"/>
      <c r="EG79" s="76"/>
      <c r="EH79" s="76"/>
      <c r="EI79" s="76"/>
      <c r="EJ79" s="76"/>
      <c r="EK79" s="76"/>
      <c r="EL79" s="76"/>
      <c r="EM79" s="76"/>
      <c r="EN79" s="76"/>
      <c r="EO79" s="76"/>
      <c r="EP79" s="76"/>
      <c r="EQ79" s="76"/>
      <c r="ER79" s="76"/>
      <c r="ES79" s="76"/>
      <c r="ET79" s="76"/>
      <c r="EU79" s="76"/>
      <c r="EV79" s="76"/>
      <c r="EW79" s="76"/>
      <c r="EX79" s="76"/>
      <c r="EY79" s="76"/>
      <c r="EZ79" s="76"/>
      <c r="FA79" s="76"/>
      <c r="FB79" s="76"/>
      <c r="FC79" s="76"/>
      <c r="FD79" s="76"/>
      <c r="FE79" s="76"/>
      <c r="FF79" s="76"/>
      <c r="FG79" s="76"/>
      <c r="FH79" s="76"/>
      <c r="FI79" s="76"/>
      <c r="FJ79" s="76"/>
      <c r="FK79" s="76"/>
      <c r="FL79" s="76"/>
      <c r="FM79" s="76"/>
      <c r="FN79" s="76"/>
      <c r="FO79" s="76"/>
      <c r="FP79" s="76"/>
      <c r="FQ79" s="76"/>
      <c r="FR79" s="76"/>
      <c r="FS79" s="76"/>
      <c r="FT79" s="76"/>
      <c r="FU79" s="76"/>
      <c r="FV79" s="76"/>
      <c r="FW79" s="76"/>
      <c r="FX79" s="76"/>
      <c r="FY79" s="76"/>
      <c r="FZ79" s="76"/>
      <c r="GA79" s="76"/>
      <c r="GB79" s="76"/>
      <c r="GC79" s="76"/>
      <c r="GD79" s="76"/>
      <c r="GE79" s="76"/>
      <c r="GF79" s="76"/>
      <c r="GG79" s="76"/>
      <c r="GH79" s="76"/>
      <c r="GI79" s="76"/>
      <c r="GJ79" s="76"/>
      <c r="GK79" s="76"/>
      <c r="GL79" s="76"/>
      <c r="GM79" s="76"/>
      <c r="GN79" s="76"/>
      <c r="GO79" s="76"/>
      <c r="GP79" s="76"/>
      <c r="GQ79" s="76"/>
      <c r="GR79" s="76"/>
      <c r="GS79" s="76"/>
      <c r="GT79" s="76"/>
      <c r="GU79" s="76"/>
      <c r="GV79" s="76"/>
      <c r="GW79" s="76"/>
      <c r="GX79" s="76"/>
      <c r="GY79" s="76"/>
      <c r="GZ79" s="76"/>
      <c r="HA79" s="76"/>
      <c r="HB79" s="76"/>
      <c r="HC79" s="76"/>
      <c r="HD79" s="76"/>
      <c r="HE79" s="76"/>
      <c r="HF79" s="76"/>
      <c r="HG79" s="76"/>
      <c r="HH79" s="76"/>
      <c r="HI79" s="76"/>
      <c r="HJ79" s="76"/>
      <c r="HK79" s="76"/>
    </row>
    <row r="80" spans="1:219" ht="20.100000000000001" customHeight="1">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BM80" s="76"/>
      <c r="BN80" s="76"/>
      <c r="BO80" s="76"/>
      <c r="BP80" s="76"/>
      <c r="BQ80" s="76"/>
      <c r="BR80" s="76"/>
      <c r="BS80" s="76"/>
      <c r="BT80" s="76"/>
      <c r="BU80" s="76"/>
      <c r="BV80" s="76"/>
      <c r="BW80" s="76"/>
      <c r="BX80" s="76"/>
      <c r="BY80" s="76"/>
      <c r="BZ80" s="76"/>
      <c r="CA80" s="76"/>
      <c r="CB80" s="76"/>
      <c r="CC80" s="76"/>
      <c r="CD80" s="76"/>
      <c r="CE80" s="76"/>
      <c r="CF80" s="76"/>
      <c r="CG80" s="76"/>
      <c r="CH80" s="76"/>
      <c r="CI80" s="76"/>
      <c r="CJ80" s="76"/>
      <c r="CK80" s="76"/>
      <c r="CL80" s="76"/>
      <c r="CM80" s="76"/>
      <c r="CN80" s="76"/>
      <c r="CO80" s="76"/>
      <c r="CP80" s="76"/>
      <c r="CQ80" s="76"/>
      <c r="CR80" s="76"/>
      <c r="CS80" s="76"/>
      <c r="CT80" s="76"/>
      <c r="CU80" s="76"/>
      <c r="CV80" s="76"/>
      <c r="CW80" s="76"/>
      <c r="CX80" s="76"/>
      <c r="CY80" s="76"/>
      <c r="CZ80" s="76"/>
      <c r="DA80" s="76"/>
      <c r="DB80" s="76"/>
      <c r="DC80" s="76"/>
      <c r="DD80" s="76"/>
      <c r="DE80" s="76"/>
      <c r="DF80" s="76"/>
      <c r="DG80" s="76"/>
      <c r="DH80" s="76"/>
      <c r="DI80" s="76"/>
      <c r="DJ80" s="76"/>
      <c r="DK80" s="76"/>
      <c r="DL80" s="76"/>
      <c r="DM80" s="76"/>
      <c r="DN80" s="76"/>
      <c r="DO80" s="76"/>
      <c r="DP80" s="76"/>
      <c r="DQ80" s="76"/>
      <c r="DR80" s="76"/>
      <c r="DS80" s="76"/>
      <c r="DT80" s="76"/>
      <c r="DU80" s="76"/>
      <c r="DV80" s="76"/>
      <c r="DW80" s="76"/>
      <c r="DX80" s="76"/>
      <c r="DY80" s="76"/>
      <c r="DZ80" s="76"/>
      <c r="EA80" s="76"/>
      <c r="EB80" s="76"/>
      <c r="EC80" s="76"/>
      <c r="ED80" s="76"/>
      <c r="EE80" s="76"/>
      <c r="EF80" s="76"/>
      <c r="EG80" s="76"/>
      <c r="EH80" s="76"/>
      <c r="EI80" s="76"/>
      <c r="EJ80" s="76"/>
      <c r="EK80" s="76"/>
      <c r="EL80" s="76"/>
      <c r="EM80" s="76"/>
      <c r="EN80" s="76"/>
      <c r="EO80" s="76"/>
      <c r="EP80" s="76"/>
      <c r="EQ80" s="76"/>
      <c r="ER80" s="76"/>
      <c r="ES80" s="76"/>
      <c r="ET80" s="76"/>
      <c r="EU80" s="76"/>
      <c r="EV80" s="76"/>
      <c r="EW80" s="76"/>
      <c r="EX80" s="76"/>
      <c r="EY80" s="76"/>
      <c r="EZ80" s="76"/>
      <c r="FA80" s="76"/>
      <c r="FB80" s="76"/>
      <c r="FC80" s="76"/>
      <c r="FD80" s="76"/>
      <c r="FE80" s="76"/>
      <c r="FF80" s="76"/>
      <c r="FG80" s="76"/>
      <c r="FH80" s="76"/>
      <c r="FI80" s="76"/>
      <c r="FJ80" s="76"/>
      <c r="FK80" s="76"/>
      <c r="FL80" s="76"/>
      <c r="FM80" s="76"/>
      <c r="FN80" s="76"/>
      <c r="FO80" s="76"/>
      <c r="FP80" s="76"/>
      <c r="FQ80" s="76"/>
      <c r="FR80" s="76"/>
      <c r="FS80" s="76"/>
      <c r="FT80" s="76"/>
      <c r="FU80" s="76"/>
      <c r="FV80" s="76"/>
      <c r="FW80" s="76"/>
      <c r="FX80" s="76"/>
      <c r="FY80" s="76"/>
      <c r="FZ80" s="76"/>
      <c r="GA80" s="76"/>
      <c r="GB80" s="76"/>
      <c r="GC80" s="76"/>
      <c r="GD80" s="76"/>
      <c r="GE80" s="76"/>
      <c r="GF80" s="76"/>
      <c r="GG80" s="76"/>
      <c r="GH80" s="76"/>
      <c r="GI80" s="76"/>
      <c r="GJ80" s="76"/>
      <c r="GK80" s="76"/>
      <c r="GL80" s="76"/>
      <c r="GM80" s="76"/>
      <c r="GN80" s="76"/>
      <c r="GO80" s="76"/>
      <c r="GP80" s="76"/>
      <c r="GQ80" s="76"/>
      <c r="GR80" s="76"/>
      <c r="GS80" s="76"/>
      <c r="GT80" s="76"/>
      <c r="GU80" s="76"/>
      <c r="GV80" s="76"/>
      <c r="GW80" s="76"/>
      <c r="GX80" s="76"/>
      <c r="GY80" s="76"/>
      <c r="GZ80" s="76"/>
      <c r="HA80" s="76"/>
      <c r="HB80" s="76"/>
      <c r="HC80" s="76"/>
      <c r="HD80" s="76"/>
      <c r="HE80" s="76"/>
      <c r="HF80" s="76"/>
      <c r="HG80" s="76"/>
      <c r="HH80" s="76"/>
      <c r="HI80" s="76"/>
      <c r="HJ80" s="76"/>
      <c r="HK80" s="76"/>
    </row>
    <row r="81" spans="1:219" ht="20.100000000000001" customHeight="1">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c r="BR81" s="76"/>
      <c r="BS81" s="76"/>
      <c r="BT81" s="76"/>
      <c r="BU81" s="76"/>
      <c r="BV81" s="76"/>
      <c r="BW81" s="76"/>
      <c r="BX81" s="76"/>
      <c r="BY81" s="76"/>
      <c r="BZ81" s="76"/>
      <c r="CA81" s="76"/>
      <c r="CB81" s="76"/>
      <c r="CC81" s="76"/>
      <c r="CD81" s="76"/>
      <c r="CE81" s="76"/>
      <c r="CF81" s="76"/>
      <c r="CG81" s="76"/>
      <c r="CH81" s="76"/>
      <c r="CI81" s="76"/>
      <c r="CJ81" s="76"/>
      <c r="CK81" s="76"/>
      <c r="CL81" s="76"/>
      <c r="CM81" s="76"/>
      <c r="CN81" s="76"/>
      <c r="CO81" s="76"/>
      <c r="CP81" s="76"/>
      <c r="CQ81" s="76"/>
      <c r="CR81" s="76"/>
      <c r="CS81" s="76"/>
      <c r="CT81" s="76"/>
      <c r="CU81" s="76"/>
      <c r="CV81" s="76"/>
      <c r="CW81" s="76"/>
      <c r="CX81" s="76"/>
      <c r="CY81" s="76"/>
      <c r="CZ81" s="76"/>
      <c r="DA81" s="76"/>
      <c r="DB81" s="76"/>
      <c r="DC81" s="76"/>
      <c r="DD81" s="76"/>
      <c r="DE81" s="76"/>
      <c r="DF81" s="76"/>
      <c r="DG81" s="76"/>
      <c r="DH81" s="76"/>
      <c r="DI81" s="76"/>
      <c r="DJ81" s="76"/>
      <c r="DK81" s="76"/>
      <c r="DL81" s="76"/>
      <c r="DM81" s="76"/>
      <c r="DN81" s="76"/>
      <c r="DO81" s="76"/>
      <c r="DP81" s="76"/>
      <c r="DQ81" s="76"/>
      <c r="DR81" s="76"/>
      <c r="DS81" s="76"/>
      <c r="DT81" s="76"/>
      <c r="DU81" s="76"/>
      <c r="DV81" s="76"/>
      <c r="DW81" s="76"/>
      <c r="DX81" s="76"/>
      <c r="DY81" s="76"/>
      <c r="DZ81" s="76"/>
      <c r="EA81" s="76"/>
      <c r="EB81" s="76"/>
      <c r="EC81" s="76"/>
      <c r="ED81" s="76"/>
      <c r="EE81" s="76"/>
      <c r="EF81" s="76"/>
      <c r="EG81" s="76"/>
      <c r="EH81" s="76"/>
      <c r="EI81" s="76"/>
      <c r="EJ81" s="76"/>
      <c r="EK81" s="76"/>
      <c r="EL81" s="76"/>
      <c r="EM81" s="76"/>
      <c r="EN81" s="76"/>
      <c r="EO81" s="76"/>
      <c r="EP81" s="76"/>
      <c r="EQ81" s="76"/>
      <c r="ER81" s="76"/>
      <c r="ES81" s="76"/>
      <c r="ET81" s="76"/>
      <c r="EU81" s="76"/>
      <c r="EV81" s="76"/>
      <c r="EW81" s="76"/>
      <c r="EX81" s="76"/>
      <c r="EY81" s="76"/>
      <c r="EZ81" s="76"/>
      <c r="FA81" s="76"/>
      <c r="FB81" s="76"/>
      <c r="FC81" s="76"/>
      <c r="FD81" s="76"/>
      <c r="FE81" s="76"/>
      <c r="FF81" s="76"/>
      <c r="FG81" s="76"/>
      <c r="FH81" s="76"/>
      <c r="FI81" s="76"/>
      <c r="FJ81" s="76"/>
      <c r="FK81" s="76"/>
      <c r="FL81" s="76"/>
      <c r="FM81" s="76"/>
      <c r="FN81" s="76"/>
      <c r="FO81" s="76"/>
      <c r="FP81" s="76"/>
      <c r="FQ81" s="76"/>
      <c r="FR81" s="76"/>
      <c r="FS81" s="76"/>
      <c r="FT81" s="76"/>
      <c r="FU81" s="76"/>
      <c r="FV81" s="76"/>
      <c r="FW81" s="76"/>
      <c r="FX81" s="76"/>
      <c r="FY81" s="76"/>
      <c r="FZ81" s="76"/>
      <c r="GA81" s="76"/>
      <c r="GB81" s="76"/>
      <c r="GC81" s="76"/>
      <c r="GD81" s="76"/>
      <c r="GE81" s="76"/>
      <c r="GF81" s="76"/>
      <c r="GG81" s="76"/>
      <c r="GH81" s="76"/>
      <c r="GI81" s="76"/>
      <c r="GJ81" s="76"/>
      <c r="GK81" s="76"/>
      <c r="GL81" s="76"/>
      <c r="GM81" s="76"/>
      <c r="GN81" s="76"/>
      <c r="GO81" s="76"/>
      <c r="GP81" s="76"/>
      <c r="GQ81" s="76"/>
      <c r="GR81" s="76"/>
      <c r="GS81" s="76"/>
      <c r="GT81" s="76"/>
      <c r="GU81" s="76"/>
      <c r="GV81" s="76"/>
      <c r="GW81" s="76"/>
      <c r="GX81" s="76"/>
      <c r="GY81" s="76"/>
      <c r="GZ81" s="76"/>
      <c r="HA81" s="76"/>
      <c r="HB81" s="76"/>
      <c r="HC81" s="76"/>
      <c r="HD81" s="76"/>
      <c r="HE81" s="76"/>
      <c r="HF81" s="76"/>
      <c r="HG81" s="76"/>
      <c r="HH81" s="76"/>
      <c r="HI81" s="76"/>
      <c r="HJ81" s="76"/>
      <c r="HK81" s="76"/>
    </row>
    <row r="82" spans="1:219" ht="20.100000000000001" customHeight="1">
      <c r="A82" s="74"/>
      <c r="B82" s="74"/>
      <c r="C82" s="74"/>
      <c r="D82" s="74"/>
      <c r="E82" s="74"/>
      <c r="F82" s="74"/>
      <c r="G82" s="74"/>
      <c r="H82" s="74"/>
      <c r="I82" s="74"/>
      <c r="J82" s="74"/>
      <c r="K82" s="74"/>
      <c r="L82" s="74"/>
      <c r="M82" s="74"/>
      <c r="N82" s="74"/>
      <c r="O82" s="74"/>
      <c r="P82" s="74"/>
      <c r="Q82" s="74"/>
      <c r="R82" s="74"/>
      <c r="S82" s="74"/>
      <c r="T82" s="74"/>
      <c r="U82" s="74"/>
      <c r="V82" s="74"/>
      <c r="W82" s="74"/>
      <c r="X82" s="74"/>
      <c r="Y82" s="74"/>
      <c r="Z82" s="74"/>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c r="BR82" s="76"/>
      <c r="BS82" s="76"/>
      <c r="BT82" s="76"/>
      <c r="BU82" s="76"/>
      <c r="BV82" s="76"/>
      <c r="BW82" s="76"/>
      <c r="BX82" s="76"/>
      <c r="BY82" s="76"/>
      <c r="BZ82" s="76"/>
      <c r="CA82" s="76"/>
      <c r="CB82" s="76"/>
      <c r="CC82" s="76"/>
      <c r="CD82" s="76"/>
      <c r="CE82" s="76"/>
      <c r="CF82" s="76"/>
      <c r="CG82" s="76"/>
      <c r="CH82" s="76"/>
      <c r="CI82" s="76"/>
      <c r="CJ82" s="76"/>
      <c r="CK82" s="76"/>
      <c r="CL82" s="76"/>
      <c r="CM82" s="76"/>
      <c r="CN82" s="76"/>
      <c r="CO82" s="76"/>
      <c r="CP82" s="76"/>
      <c r="CQ82" s="76"/>
      <c r="CR82" s="76"/>
      <c r="CS82" s="76"/>
      <c r="CT82" s="76"/>
      <c r="CU82" s="76"/>
      <c r="CV82" s="76"/>
      <c r="CW82" s="76"/>
      <c r="CX82" s="76"/>
      <c r="CY82" s="76"/>
      <c r="CZ82" s="76"/>
      <c r="DA82" s="76"/>
      <c r="DB82" s="76"/>
      <c r="DC82" s="76"/>
      <c r="DD82" s="76"/>
      <c r="DE82" s="76"/>
      <c r="DF82" s="76"/>
      <c r="DG82" s="76"/>
      <c r="DH82" s="76"/>
      <c r="DI82" s="76"/>
      <c r="DJ82" s="76"/>
      <c r="DK82" s="76"/>
      <c r="DL82" s="76"/>
      <c r="DM82" s="76"/>
      <c r="DN82" s="76"/>
      <c r="DO82" s="76"/>
      <c r="DP82" s="76"/>
      <c r="DQ82" s="76"/>
      <c r="DR82" s="76"/>
      <c r="DS82" s="76"/>
      <c r="DT82" s="76"/>
      <c r="DU82" s="76"/>
      <c r="DV82" s="76"/>
      <c r="DW82" s="76"/>
      <c r="DX82" s="76"/>
      <c r="DY82" s="76"/>
      <c r="DZ82" s="76"/>
      <c r="EA82" s="76"/>
      <c r="EB82" s="76"/>
      <c r="EC82" s="76"/>
      <c r="ED82" s="76"/>
      <c r="EE82" s="76"/>
      <c r="EF82" s="76"/>
      <c r="EG82" s="76"/>
      <c r="EH82" s="76"/>
      <c r="EI82" s="76"/>
      <c r="EJ82" s="76"/>
      <c r="EK82" s="76"/>
      <c r="EL82" s="76"/>
      <c r="EM82" s="76"/>
      <c r="EN82" s="76"/>
      <c r="EO82" s="76"/>
      <c r="EP82" s="76"/>
      <c r="EQ82" s="76"/>
      <c r="ER82" s="76"/>
      <c r="ES82" s="76"/>
      <c r="ET82" s="76"/>
      <c r="EU82" s="76"/>
      <c r="EV82" s="76"/>
      <c r="EW82" s="76"/>
      <c r="EX82" s="76"/>
      <c r="EY82" s="76"/>
      <c r="EZ82" s="76"/>
      <c r="FA82" s="76"/>
      <c r="FB82" s="76"/>
      <c r="FC82" s="76"/>
      <c r="FD82" s="76"/>
      <c r="FE82" s="76"/>
      <c r="FF82" s="76"/>
      <c r="FG82" s="76"/>
      <c r="FH82" s="76"/>
      <c r="FI82" s="76"/>
      <c r="FJ82" s="76"/>
      <c r="FK82" s="76"/>
      <c r="FL82" s="76"/>
      <c r="FM82" s="76"/>
      <c r="FN82" s="76"/>
      <c r="FO82" s="76"/>
      <c r="FP82" s="76"/>
      <c r="FQ82" s="76"/>
      <c r="FR82" s="76"/>
      <c r="FS82" s="76"/>
      <c r="FT82" s="76"/>
      <c r="FU82" s="76"/>
      <c r="FV82" s="76"/>
      <c r="FW82" s="76"/>
      <c r="FX82" s="76"/>
      <c r="FY82" s="76"/>
      <c r="FZ82" s="76"/>
      <c r="GA82" s="76"/>
      <c r="GB82" s="76"/>
      <c r="GC82" s="76"/>
      <c r="GD82" s="76"/>
      <c r="GE82" s="76"/>
      <c r="GF82" s="76"/>
      <c r="GG82" s="76"/>
      <c r="GH82" s="76"/>
      <c r="GI82" s="76"/>
      <c r="GJ82" s="76"/>
      <c r="GK82" s="76"/>
      <c r="GL82" s="76"/>
      <c r="GM82" s="76"/>
      <c r="GN82" s="76"/>
      <c r="GO82" s="76"/>
      <c r="GP82" s="76"/>
      <c r="GQ82" s="76"/>
      <c r="GR82" s="76"/>
      <c r="GS82" s="76"/>
      <c r="GT82" s="76"/>
      <c r="GU82" s="76"/>
      <c r="GV82" s="76"/>
      <c r="GW82" s="76"/>
      <c r="GX82" s="76"/>
      <c r="GY82" s="76"/>
      <c r="GZ82" s="76"/>
      <c r="HA82" s="76"/>
      <c r="HB82" s="76"/>
      <c r="HC82" s="76"/>
      <c r="HD82" s="76"/>
      <c r="HE82" s="76"/>
      <c r="HF82" s="76"/>
      <c r="HG82" s="76"/>
      <c r="HH82" s="76"/>
      <c r="HI82" s="76"/>
      <c r="HJ82" s="76"/>
      <c r="HK82" s="76"/>
    </row>
    <row r="83" spans="1:219" ht="20.100000000000001" customHeight="1">
      <c r="A83" s="74"/>
      <c r="B83" s="74"/>
      <c r="C83" s="74"/>
      <c r="D83" s="74"/>
      <c r="E83" s="74"/>
      <c r="F83" s="74"/>
      <c r="G83" s="74"/>
      <c r="H83" s="74"/>
      <c r="I83" s="74"/>
      <c r="J83" s="74"/>
      <c r="K83" s="74"/>
      <c r="L83" s="74"/>
      <c r="M83" s="74"/>
      <c r="N83" s="74"/>
      <c r="O83" s="74"/>
      <c r="P83" s="74"/>
      <c r="Q83" s="74"/>
      <c r="R83" s="74"/>
      <c r="S83" s="74"/>
      <c r="T83" s="74"/>
      <c r="U83" s="74"/>
      <c r="V83" s="74"/>
      <c r="W83" s="74"/>
      <c r="X83" s="74"/>
      <c r="Y83" s="74"/>
      <c r="Z83" s="74"/>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76"/>
      <c r="CZ83" s="76"/>
      <c r="DA83" s="76"/>
      <c r="DB83" s="76"/>
      <c r="DC83" s="76"/>
      <c r="DD83" s="76"/>
      <c r="DE83" s="76"/>
      <c r="DF83" s="76"/>
      <c r="DG83" s="76"/>
      <c r="DH83" s="76"/>
      <c r="DI83" s="76"/>
      <c r="DJ83" s="76"/>
      <c r="DK83" s="76"/>
      <c r="DL83" s="76"/>
      <c r="DM83" s="76"/>
      <c r="DN83" s="76"/>
      <c r="DO83" s="76"/>
      <c r="DP83" s="76"/>
      <c r="DQ83" s="76"/>
      <c r="DR83" s="76"/>
      <c r="DS83" s="76"/>
      <c r="DT83" s="76"/>
      <c r="DU83" s="76"/>
      <c r="DV83" s="76"/>
      <c r="DW83" s="76"/>
      <c r="DX83" s="76"/>
      <c r="DY83" s="76"/>
      <c r="DZ83" s="76"/>
      <c r="EA83" s="76"/>
      <c r="EB83" s="76"/>
      <c r="EC83" s="76"/>
      <c r="ED83" s="76"/>
      <c r="EE83" s="76"/>
      <c r="EF83" s="76"/>
      <c r="EG83" s="76"/>
      <c r="EH83" s="76"/>
      <c r="EI83" s="76"/>
      <c r="EJ83" s="76"/>
      <c r="EK83" s="76"/>
      <c r="EL83" s="76"/>
      <c r="EM83" s="76"/>
      <c r="EN83" s="76"/>
      <c r="EO83" s="76"/>
      <c r="EP83" s="76"/>
      <c r="EQ83" s="76"/>
      <c r="ER83" s="76"/>
      <c r="ES83" s="76"/>
      <c r="ET83" s="76"/>
      <c r="EU83" s="76"/>
      <c r="EV83" s="76"/>
      <c r="EW83" s="76"/>
      <c r="EX83" s="76"/>
      <c r="EY83" s="76"/>
      <c r="EZ83" s="76"/>
      <c r="FA83" s="76"/>
      <c r="FB83" s="76"/>
      <c r="FC83" s="76"/>
      <c r="FD83" s="76"/>
      <c r="FE83" s="76"/>
      <c r="FF83" s="76"/>
      <c r="FG83" s="76"/>
      <c r="FH83" s="76"/>
      <c r="FI83" s="76"/>
      <c r="FJ83" s="76"/>
      <c r="FK83" s="76"/>
      <c r="FL83" s="76"/>
      <c r="FM83" s="76"/>
      <c r="FN83" s="76"/>
      <c r="FO83" s="76"/>
      <c r="FP83" s="76"/>
      <c r="FQ83" s="76"/>
      <c r="FR83" s="76"/>
      <c r="FS83" s="76"/>
      <c r="FT83" s="76"/>
      <c r="FU83" s="76"/>
      <c r="FV83" s="76"/>
      <c r="FW83" s="76"/>
      <c r="FX83" s="76"/>
      <c r="FY83" s="76"/>
      <c r="FZ83" s="76"/>
      <c r="GA83" s="76"/>
      <c r="GB83" s="76"/>
      <c r="GC83" s="76"/>
      <c r="GD83" s="76"/>
      <c r="GE83" s="76"/>
      <c r="GF83" s="76"/>
      <c r="GG83" s="76"/>
      <c r="GH83" s="76"/>
      <c r="GI83" s="76"/>
      <c r="GJ83" s="76"/>
      <c r="GK83" s="76"/>
      <c r="GL83" s="76"/>
      <c r="GM83" s="76"/>
      <c r="GN83" s="76"/>
      <c r="GO83" s="76"/>
      <c r="GP83" s="76"/>
      <c r="GQ83" s="76"/>
      <c r="GR83" s="76"/>
      <c r="GS83" s="76"/>
      <c r="GT83" s="76"/>
      <c r="GU83" s="76"/>
      <c r="GV83" s="76"/>
      <c r="GW83" s="76"/>
      <c r="GX83" s="76"/>
      <c r="GY83" s="76"/>
      <c r="GZ83" s="76"/>
      <c r="HA83" s="76"/>
      <c r="HB83" s="76"/>
      <c r="HC83" s="76"/>
      <c r="HD83" s="76"/>
      <c r="HE83" s="76"/>
      <c r="HF83" s="76"/>
      <c r="HG83" s="76"/>
      <c r="HH83" s="76"/>
      <c r="HI83" s="76"/>
      <c r="HJ83" s="76"/>
      <c r="HK83" s="76"/>
    </row>
    <row r="84" spans="1:219" ht="20.100000000000001" customHeight="1">
      <c r="A84" s="74"/>
      <c r="B84" s="74"/>
      <c r="C84" s="74"/>
      <c r="D84" s="74"/>
      <c r="E84" s="74"/>
      <c r="F84" s="74"/>
      <c r="G84" s="74"/>
      <c r="H84" s="74"/>
      <c r="I84" s="74"/>
      <c r="J84" s="74"/>
      <c r="K84" s="74"/>
      <c r="L84" s="74"/>
      <c r="M84" s="74"/>
      <c r="N84" s="74"/>
      <c r="O84" s="74"/>
      <c r="P84" s="74"/>
      <c r="Q84" s="74"/>
      <c r="R84" s="74"/>
      <c r="S84" s="74"/>
      <c r="T84" s="74"/>
      <c r="U84" s="74"/>
      <c r="V84" s="74"/>
      <c r="W84" s="74"/>
      <c r="X84" s="74"/>
      <c r="Y84" s="74"/>
      <c r="Z84" s="74"/>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6"/>
      <c r="BR84" s="76"/>
      <c r="BS84" s="76"/>
      <c r="BT84" s="76"/>
      <c r="BU84" s="76"/>
      <c r="BV84" s="76"/>
      <c r="BW84" s="76"/>
      <c r="BX84" s="76"/>
      <c r="BY84" s="76"/>
      <c r="BZ84" s="76"/>
      <c r="CA84" s="76"/>
      <c r="CB84" s="76"/>
      <c r="CC84" s="76"/>
      <c r="CD84" s="76"/>
      <c r="CE84" s="76"/>
      <c r="CF84" s="76"/>
      <c r="CG84" s="76"/>
      <c r="CH84" s="76"/>
      <c r="CI84" s="76"/>
      <c r="CJ84" s="76"/>
      <c r="CK84" s="76"/>
      <c r="CL84" s="76"/>
      <c r="CM84" s="76"/>
      <c r="CN84" s="76"/>
      <c r="CO84" s="76"/>
      <c r="CP84" s="76"/>
      <c r="CQ84" s="76"/>
      <c r="CR84" s="76"/>
      <c r="CS84" s="76"/>
      <c r="CT84" s="76"/>
      <c r="CU84" s="76"/>
      <c r="CV84" s="76"/>
      <c r="CW84" s="76"/>
      <c r="CX84" s="76"/>
      <c r="CY84" s="76"/>
      <c r="CZ84" s="76"/>
      <c r="DA84" s="76"/>
      <c r="DB84" s="76"/>
      <c r="DC84" s="76"/>
      <c r="DD84" s="76"/>
      <c r="DE84" s="76"/>
      <c r="DF84" s="76"/>
      <c r="DG84" s="76"/>
      <c r="DH84" s="76"/>
      <c r="DI84" s="76"/>
      <c r="DJ84" s="76"/>
      <c r="DK84" s="76"/>
      <c r="DL84" s="76"/>
      <c r="DM84" s="76"/>
      <c r="DN84" s="76"/>
      <c r="DO84" s="76"/>
      <c r="DP84" s="76"/>
      <c r="DQ84" s="76"/>
      <c r="DR84" s="76"/>
      <c r="DS84" s="76"/>
      <c r="DT84" s="76"/>
      <c r="DU84" s="76"/>
      <c r="DV84" s="76"/>
      <c r="DW84" s="76"/>
      <c r="DX84" s="76"/>
      <c r="DY84" s="76"/>
      <c r="DZ84" s="76"/>
      <c r="EA84" s="76"/>
      <c r="EB84" s="76"/>
      <c r="EC84" s="76"/>
      <c r="ED84" s="76"/>
      <c r="EE84" s="76"/>
      <c r="EF84" s="76"/>
      <c r="EG84" s="76"/>
      <c r="EH84" s="76"/>
      <c r="EI84" s="76"/>
      <c r="EJ84" s="76"/>
      <c r="EK84" s="76"/>
      <c r="EL84" s="76"/>
      <c r="EM84" s="76"/>
      <c r="EN84" s="76"/>
      <c r="EO84" s="76"/>
      <c r="EP84" s="76"/>
      <c r="EQ84" s="76"/>
      <c r="ER84" s="76"/>
      <c r="ES84" s="76"/>
      <c r="ET84" s="76"/>
      <c r="EU84" s="76"/>
      <c r="EV84" s="76"/>
      <c r="EW84" s="76"/>
      <c r="EX84" s="76"/>
      <c r="EY84" s="76"/>
      <c r="EZ84" s="76"/>
      <c r="FA84" s="76"/>
      <c r="FB84" s="76"/>
      <c r="FC84" s="76"/>
      <c r="FD84" s="76"/>
      <c r="FE84" s="76"/>
      <c r="FF84" s="76"/>
      <c r="FG84" s="76"/>
      <c r="FH84" s="76"/>
      <c r="FI84" s="76"/>
      <c r="FJ84" s="76"/>
      <c r="FK84" s="76"/>
      <c r="FL84" s="76"/>
      <c r="FM84" s="76"/>
      <c r="FN84" s="76"/>
      <c r="FO84" s="76"/>
      <c r="FP84" s="76"/>
      <c r="FQ84" s="76"/>
      <c r="FR84" s="76"/>
      <c r="FS84" s="76"/>
      <c r="FT84" s="76"/>
      <c r="FU84" s="76"/>
      <c r="FV84" s="76"/>
      <c r="FW84" s="76"/>
      <c r="FX84" s="76"/>
      <c r="FY84" s="76"/>
      <c r="FZ84" s="76"/>
      <c r="GA84" s="76"/>
      <c r="GB84" s="76"/>
      <c r="GC84" s="76"/>
      <c r="GD84" s="76"/>
      <c r="GE84" s="76"/>
      <c r="GF84" s="76"/>
      <c r="GG84" s="76"/>
      <c r="GH84" s="76"/>
      <c r="GI84" s="76"/>
      <c r="GJ84" s="76"/>
      <c r="GK84" s="76"/>
      <c r="GL84" s="76"/>
      <c r="GM84" s="76"/>
      <c r="GN84" s="76"/>
      <c r="GO84" s="76"/>
      <c r="GP84" s="76"/>
      <c r="GQ84" s="76"/>
      <c r="GR84" s="76"/>
      <c r="GS84" s="76"/>
      <c r="GT84" s="76"/>
      <c r="GU84" s="76"/>
      <c r="GV84" s="76"/>
      <c r="GW84" s="76"/>
    </row>
    <row r="85" spans="1:219" ht="20.100000000000001" customHeight="1">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6"/>
      <c r="BR85" s="76"/>
      <c r="BS85" s="76"/>
      <c r="BT85" s="76"/>
      <c r="BU85" s="76"/>
      <c r="BV85" s="76"/>
      <c r="BW85" s="76"/>
      <c r="BX85" s="76"/>
      <c r="BY85" s="76"/>
      <c r="BZ85" s="76"/>
      <c r="CA85" s="76"/>
      <c r="CB85" s="76"/>
      <c r="CC85" s="76"/>
      <c r="CD85" s="76"/>
      <c r="CE85" s="76"/>
      <c r="CF85" s="76"/>
      <c r="CG85" s="76"/>
      <c r="CH85" s="76"/>
      <c r="CI85" s="76"/>
      <c r="CJ85" s="76"/>
      <c r="CK85" s="76"/>
      <c r="CL85" s="76"/>
      <c r="CM85" s="76"/>
      <c r="CN85" s="76"/>
      <c r="CO85" s="76"/>
      <c r="CP85" s="76"/>
      <c r="CQ85" s="76"/>
      <c r="CR85" s="76"/>
      <c r="CS85" s="76"/>
      <c r="CT85" s="76"/>
      <c r="CU85" s="76"/>
      <c r="CV85" s="76"/>
      <c r="CW85" s="76"/>
      <c r="CX85" s="76"/>
      <c r="CY85" s="76"/>
      <c r="CZ85" s="76"/>
      <c r="DA85" s="76"/>
      <c r="DB85" s="76"/>
      <c r="DC85" s="76"/>
      <c r="DD85" s="76"/>
      <c r="DE85" s="76"/>
      <c r="DF85" s="76"/>
      <c r="DG85" s="76"/>
      <c r="DH85" s="76"/>
      <c r="DI85" s="76"/>
      <c r="DJ85" s="76"/>
      <c r="DK85" s="76"/>
      <c r="DL85" s="76"/>
      <c r="DM85" s="76"/>
      <c r="DN85" s="76"/>
      <c r="DO85" s="76"/>
      <c r="DP85" s="76"/>
      <c r="DQ85" s="76"/>
      <c r="DR85" s="76"/>
      <c r="DS85" s="76"/>
      <c r="DT85" s="76"/>
      <c r="DU85" s="76"/>
      <c r="DV85" s="76"/>
      <c r="DW85" s="76"/>
      <c r="DX85" s="76"/>
      <c r="DY85" s="76"/>
      <c r="DZ85" s="76"/>
      <c r="EA85" s="76"/>
      <c r="EB85" s="76"/>
      <c r="EC85" s="76"/>
      <c r="ED85" s="76"/>
      <c r="EE85" s="76"/>
      <c r="EF85" s="76"/>
      <c r="EG85" s="76"/>
      <c r="EH85" s="76"/>
      <c r="EI85" s="76"/>
      <c r="EJ85" s="76"/>
      <c r="EK85" s="76"/>
      <c r="EL85" s="76"/>
      <c r="EM85" s="76"/>
      <c r="EN85" s="76"/>
      <c r="EO85" s="76"/>
      <c r="EP85" s="76"/>
      <c r="EQ85" s="76"/>
      <c r="ER85" s="76"/>
      <c r="ES85" s="76"/>
      <c r="ET85" s="76"/>
      <c r="EU85" s="76"/>
      <c r="EV85" s="76"/>
      <c r="EW85" s="76"/>
      <c r="EX85" s="76"/>
      <c r="EY85" s="76"/>
      <c r="EZ85" s="76"/>
      <c r="FA85" s="76"/>
      <c r="FB85" s="76"/>
      <c r="FC85" s="76"/>
      <c r="FD85" s="76"/>
      <c r="FE85" s="76"/>
      <c r="FF85" s="76"/>
      <c r="FG85" s="76"/>
      <c r="FH85" s="76"/>
      <c r="FI85" s="76"/>
      <c r="FJ85" s="76"/>
      <c r="FK85" s="76"/>
      <c r="FL85" s="76"/>
      <c r="FM85" s="76"/>
      <c r="FN85" s="76"/>
      <c r="FO85" s="76"/>
      <c r="FP85" s="76"/>
      <c r="FQ85" s="76"/>
      <c r="FR85" s="76"/>
      <c r="FS85" s="76"/>
      <c r="FT85" s="76"/>
      <c r="FU85" s="76"/>
      <c r="FV85" s="76"/>
      <c r="FW85" s="76"/>
      <c r="FX85" s="76"/>
      <c r="FY85" s="76"/>
      <c r="FZ85" s="76"/>
      <c r="GA85" s="76"/>
      <c r="GB85" s="76"/>
      <c r="GC85" s="76"/>
      <c r="GD85" s="76"/>
      <c r="GE85" s="76"/>
      <c r="GF85" s="76"/>
      <c r="GG85" s="76"/>
      <c r="GH85" s="76"/>
      <c r="GI85" s="76"/>
      <c r="GJ85" s="76"/>
      <c r="GK85" s="76"/>
      <c r="GL85" s="76"/>
      <c r="GM85" s="76"/>
      <c r="GN85" s="76"/>
      <c r="GO85" s="76"/>
      <c r="GP85" s="76"/>
      <c r="GQ85" s="76"/>
      <c r="GR85" s="76"/>
      <c r="GS85" s="76"/>
      <c r="GT85" s="76"/>
      <c r="GU85" s="76"/>
      <c r="GV85" s="76"/>
      <c r="GW85" s="76"/>
    </row>
    <row r="86" spans="1:219" ht="20.100000000000001" customHeight="1">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6"/>
      <c r="BR86" s="76"/>
      <c r="BS86" s="76"/>
      <c r="BT86" s="76"/>
      <c r="BU86" s="76"/>
      <c r="BV86" s="76"/>
      <c r="BW86" s="76"/>
      <c r="BX86" s="76"/>
      <c r="BY86" s="76"/>
      <c r="BZ86" s="76"/>
      <c r="CA86" s="76"/>
      <c r="CB86" s="76"/>
      <c r="CC86" s="76"/>
      <c r="CD86" s="76"/>
      <c r="CE86" s="76"/>
      <c r="CF86" s="76"/>
      <c r="CG86" s="76"/>
      <c r="CH86" s="76"/>
      <c r="CI86" s="76"/>
      <c r="CJ86" s="76"/>
      <c r="CK86" s="76"/>
      <c r="CL86" s="76"/>
      <c r="CM86" s="76"/>
      <c r="CN86" s="76"/>
      <c r="CO86" s="76"/>
      <c r="CP86" s="76"/>
      <c r="CQ86" s="76"/>
      <c r="CR86" s="76"/>
      <c r="CS86" s="76"/>
      <c r="CT86" s="76"/>
      <c r="CU86" s="76"/>
      <c r="CV86" s="76"/>
      <c r="CW86" s="76"/>
      <c r="CX86" s="76"/>
      <c r="CY86" s="76"/>
      <c r="CZ86" s="76"/>
      <c r="DA86" s="76"/>
      <c r="DB86" s="76"/>
      <c r="DC86" s="76"/>
      <c r="DD86" s="76"/>
      <c r="DE86" s="76"/>
      <c r="DF86" s="76"/>
      <c r="DG86" s="76"/>
      <c r="DH86" s="76"/>
      <c r="DI86" s="76"/>
      <c r="DJ86" s="76"/>
      <c r="DK86" s="76"/>
      <c r="DL86" s="76"/>
      <c r="DM86" s="76"/>
      <c r="DN86" s="76"/>
      <c r="DO86" s="76"/>
      <c r="DP86" s="76"/>
      <c r="DQ86" s="76"/>
      <c r="DR86" s="76"/>
      <c r="DS86" s="76"/>
      <c r="DT86" s="76"/>
      <c r="DU86" s="76"/>
      <c r="DV86" s="76"/>
      <c r="DW86" s="76"/>
      <c r="DX86" s="76"/>
      <c r="DY86" s="76"/>
      <c r="DZ86" s="76"/>
      <c r="EA86" s="76"/>
      <c r="EB86" s="76"/>
      <c r="EC86" s="76"/>
      <c r="ED86" s="76"/>
      <c r="EE86" s="76"/>
      <c r="EF86" s="76"/>
      <c r="EG86" s="76"/>
      <c r="EH86" s="76"/>
      <c r="EI86" s="76"/>
      <c r="EJ86" s="76"/>
      <c r="EK86" s="76"/>
      <c r="EL86" s="76"/>
      <c r="EM86" s="76"/>
      <c r="EN86" s="76"/>
      <c r="EO86" s="76"/>
      <c r="EP86" s="76"/>
      <c r="EQ86" s="76"/>
      <c r="ER86" s="76"/>
      <c r="ES86" s="76"/>
      <c r="ET86" s="76"/>
      <c r="EU86" s="76"/>
      <c r="EV86" s="76"/>
      <c r="EW86" s="76"/>
      <c r="EX86" s="76"/>
      <c r="EY86" s="76"/>
      <c r="EZ86" s="76"/>
      <c r="FA86" s="76"/>
      <c r="FB86" s="76"/>
      <c r="FC86" s="76"/>
      <c r="FD86" s="76"/>
      <c r="FE86" s="76"/>
      <c r="FF86" s="76"/>
      <c r="FG86" s="76"/>
      <c r="FH86" s="76"/>
      <c r="FI86" s="76"/>
      <c r="FJ86" s="76"/>
      <c r="FK86" s="76"/>
      <c r="FL86" s="76"/>
      <c r="FM86" s="76"/>
      <c r="FN86" s="76"/>
      <c r="FO86" s="76"/>
      <c r="FP86" s="76"/>
      <c r="FQ86" s="76"/>
      <c r="FR86" s="76"/>
      <c r="FS86" s="76"/>
      <c r="FT86" s="76"/>
      <c r="FU86" s="76"/>
      <c r="FV86" s="76"/>
      <c r="FW86" s="76"/>
      <c r="FX86" s="76"/>
      <c r="FY86" s="76"/>
      <c r="FZ86" s="76"/>
      <c r="GA86" s="76"/>
      <c r="GB86" s="76"/>
      <c r="GC86" s="76"/>
      <c r="GD86" s="76"/>
      <c r="GE86" s="76"/>
      <c r="GF86" s="76"/>
      <c r="GG86" s="76"/>
      <c r="GH86" s="76"/>
      <c r="GI86" s="76"/>
      <c r="GJ86" s="76"/>
      <c r="GK86" s="76"/>
      <c r="GL86" s="76"/>
      <c r="GM86" s="76"/>
      <c r="GN86" s="76"/>
      <c r="GO86" s="76"/>
      <c r="GP86" s="76"/>
      <c r="GQ86" s="76"/>
      <c r="GR86" s="76"/>
      <c r="GS86" s="76"/>
      <c r="GT86" s="76"/>
      <c r="GU86" s="76"/>
      <c r="GV86" s="76"/>
      <c r="GW86" s="76"/>
    </row>
    <row r="87" spans="1:219" ht="20.100000000000001" customHeight="1">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6"/>
      <c r="BR87" s="76"/>
      <c r="BS87" s="76"/>
      <c r="BT87" s="76"/>
      <c r="BU87" s="76"/>
      <c r="BV87" s="76"/>
      <c r="BW87" s="76"/>
      <c r="BX87" s="76"/>
      <c r="BY87" s="76"/>
      <c r="BZ87" s="76"/>
      <c r="CA87" s="76"/>
      <c r="CB87" s="76"/>
      <c r="CC87" s="76"/>
      <c r="CD87" s="76"/>
      <c r="CE87" s="76"/>
      <c r="CF87" s="76"/>
      <c r="CG87" s="76"/>
      <c r="CH87" s="76"/>
      <c r="CI87" s="76"/>
      <c r="CJ87" s="76"/>
      <c r="CK87" s="76"/>
      <c r="CL87" s="76"/>
      <c r="CM87" s="76"/>
      <c r="CN87" s="76"/>
      <c r="CO87" s="76"/>
      <c r="CP87" s="76"/>
      <c r="CQ87" s="76"/>
      <c r="CR87" s="76"/>
      <c r="CS87" s="76"/>
      <c r="CT87" s="76"/>
      <c r="CU87" s="76"/>
      <c r="CV87" s="76"/>
      <c r="CW87" s="76"/>
      <c r="CX87" s="76"/>
      <c r="CY87" s="76"/>
      <c r="CZ87" s="76"/>
      <c r="DA87" s="76"/>
      <c r="DB87" s="76"/>
      <c r="DC87" s="76"/>
      <c r="DD87" s="76"/>
      <c r="DE87" s="76"/>
      <c r="DF87" s="76"/>
      <c r="DG87" s="76"/>
      <c r="DH87" s="76"/>
      <c r="DI87" s="76"/>
      <c r="DJ87" s="76"/>
      <c r="DK87" s="76"/>
      <c r="DL87" s="76"/>
      <c r="DM87" s="76"/>
      <c r="DN87" s="76"/>
      <c r="DO87" s="76"/>
      <c r="DP87" s="76"/>
      <c r="DQ87" s="76"/>
      <c r="DR87" s="76"/>
      <c r="DS87" s="76"/>
      <c r="DT87" s="76"/>
      <c r="DU87" s="76"/>
      <c r="DV87" s="76"/>
      <c r="DW87" s="76"/>
      <c r="DX87" s="76"/>
      <c r="DY87" s="76"/>
      <c r="DZ87" s="76"/>
      <c r="EA87" s="76"/>
      <c r="EB87" s="76"/>
      <c r="EC87" s="76"/>
      <c r="ED87" s="76"/>
      <c r="EE87" s="76"/>
      <c r="EF87" s="76"/>
      <c r="EG87" s="76"/>
      <c r="EH87" s="76"/>
      <c r="EI87" s="76"/>
      <c r="EJ87" s="76"/>
      <c r="EK87" s="76"/>
      <c r="EL87" s="76"/>
      <c r="EM87" s="76"/>
      <c r="EN87" s="76"/>
      <c r="EO87" s="76"/>
      <c r="EP87" s="76"/>
      <c r="EQ87" s="76"/>
      <c r="ER87" s="76"/>
      <c r="ES87" s="76"/>
      <c r="ET87" s="76"/>
      <c r="EU87" s="76"/>
      <c r="EV87" s="76"/>
      <c r="EW87" s="76"/>
      <c r="EX87" s="76"/>
      <c r="EY87" s="76"/>
      <c r="EZ87" s="76"/>
      <c r="FA87" s="76"/>
      <c r="FB87" s="76"/>
      <c r="FC87" s="76"/>
      <c r="FD87" s="76"/>
      <c r="FE87" s="76"/>
      <c r="FF87" s="76"/>
      <c r="FG87" s="76"/>
      <c r="FH87" s="76"/>
      <c r="FI87" s="76"/>
      <c r="FJ87" s="76"/>
      <c r="FK87" s="76"/>
      <c r="FL87" s="76"/>
      <c r="FM87" s="76"/>
      <c r="FN87" s="76"/>
      <c r="FO87" s="76"/>
      <c r="FP87" s="76"/>
      <c r="FQ87" s="76"/>
      <c r="FR87" s="76"/>
      <c r="FS87" s="76"/>
      <c r="FT87" s="76"/>
      <c r="FU87" s="76"/>
      <c r="FV87" s="76"/>
      <c r="FW87" s="76"/>
      <c r="FX87" s="76"/>
      <c r="FY87" s="76"/>
      <c r="FZ87" s="76"/>
      <c r="GA87" s="76"/>
      <c r="GB87" s="76"/>
      <c r="GC87" s="76"/>
      <c r="GD87" s="76"/>
      <c r="GE87" s="76"/>
      <c r="GF87" s="76"/>
      <c r="GG87" s="76"/>
      <c r="GH87" s="76"/>
      <c r="GI87" s="76"/>
      <c r="GJ87" s="76"/>
      <c r="GK87" s="76"/>
      <c r="GL87" s="76"/>
      <c r="GM87" s="76"/>
      <c r="GN87" s="76"/>
      <c r="GO87" s="76"/>
      <c r="GP87" s="76"/>
      <c r="GQ87" s="76"/>
      <c r="GR87" s="76"/>
      <c r="GS87" s="76"/>
      <c r="GT87" s="76"/>
      <c r="GU87" s="76"/>
      <c r="GV87" s="76"/>
      <c r="GW87" s="76"/>
    </row>
    <row r="88" spans="1:219" ht="20.100000000000001" customHeight="1">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6"/>
      <c r="BR88" s="76"/>
      <c r="BS88" s="76"/>
      <c r="BT88" s="76"/>
      <c r="BU88" s="76"/>
      <c r="BV88" s="76"/>
      <c r="BW88" s="76"/>
      <c r="BX88" s="76"/>
      <c r="BY88" s="76"/>
      <c r="BZ88" s="76"/>
      <c r="CA88" s="76"/>
      <c r="CB88" s="76"/>
      <c r="CC88" s="76"/>
      <c r="CD88" s="76"/>
      <c r="CE88" s="76"/>
      <c r="CF88" s="76"/>
      <c r="CG88" s="76"/>
      <c r="CH88" s="76"/>
      <c r="CI88" s="76"/>
      <c r="CJ88" s="76"/>
      <c r="CK88" s="76"/>
      <c r="CL88" s="76"/>
      <c r="CM88" s="76"/>
      <c r="CN88" s="76"/>
      <c r="CO88" s="76"/>
      <c r="CP88" s="76"/>
      <c r="CQ88" s="76"/>
      <c r="CR88" s="76"/>
      <c r="CS88" s="76"/>
      <c r="CT88" s="76"/>
      <c r="CU88" s="76"/>
      <c r="CV88" s="76"/>
      <c r="CW88" s="76"/>
      <c r="CX88" s="76"/>
      <c r="CY88" s="76"/>
      <c r="CZ88" s="76"/>
      <c r="DA88" s="76"/>
      <c r="DB88" s="76"/>
      <c r="DC88" s="76"/>
      <c r="DD88" s="76"/>
      <c r="DE88" s="76"/>
      <c r="DF88" s="76"/>
      <c r="DG88" s="76"/>
      <c r="DH88" s="76"/>
      <c r="DI88" s="76"/>
      <c r="DJ88" s="76"/>
      <c r="DK88" s="76"/>
      <c r="DL88" s="76"/>
      <c r="DM88" s="76"/>
      <c r="DN88" s="76"/>
      <c r="DO88" s="76"/>
      <c r="DP88" s="76"/>
      <c r="DQ88" s="76"/>
      <c r="DR88" s="76"/>
      <c r="DS88" s="76"/>
      <c r="DT88" s="76"/>
      <c r="DU88" s="76"/>
      <c r="DV88" s="76"/>
      <c r="DW88" s="76"/>
      <c r="DX88" s="76"/>
      <c r="DY88" s="76"/>
      <c r="DZ88" s="76"/>
      <c r="EA88" s="76"/>
      <c r="EB88" s="76"/>
      <c r="EC88" s="76"/>
      <c r="ED88" s="76"/>
      <c r="EE88" s="76"/>
      <c r="EF88" s="76"/>
      <c r="EG88" s="76"/>
      <c r="EH88" s="76"/>
      <c r="EI88" s="76"/>
      <c r="EJ88" s="76"/>
      <c r="EK88" s="76"/>
      <c r="EL88" s="76"/>
      <c r="EM88" s="76"/>
      <c r="EN88" s="76"/>
      <c r="EO88" s="76"/>
      <c r="EP88" s="76"/>
      <c r="EQ88" s="76"/>
      <c r="ER88" s="76"/>
      <c r="ES88" s="76"/>
      <c r="ET88" s="76"/>
      <c r="EU88" s="76"/>
      <c r="EV88" s="76"/>
      <c r="EW88" s="76"/>
      <c r="EX88" s="76"/>
      <c r="EY88" s="76"/>
      <c r="EZ88" s="76"/>
      <c r="FA88" s="76"/>
      <c r="FB88" s="76"/>
      <c r="FC88" s="76"/>
      <c r="FD88" s="76"/>
      <c r="FE88" s="76"/>
      <c r="FF88" s="76"/>
      <c r="FG88" s="76"/>
      <c r="FH88" s="76"/>
      <c r="FI88" s="76"/>
      <c r="FJ88" s="76"/>
      <c r="FK88" s="76"/>
      <c r="FL88" s="76"/>
      <c r="FM88" s="76"/>
      <c r="FN88" s="76"/>
      <c r="FO88" s="76"/>
      <c r="FP88" s="76"/>
      <c r="FQ88" s="76"/>
      <c r="FR88" s="76"/>
      <c r="FS88" s="76"/>
      <c r="FT88" s="76"/>
      <c r="FU88" s="76"/>
      <c r="FV88" s="76"/>
      <c r="FW88" s="76"/>
      <c r="FX88" s="76"/>
      <c r="FY88" s="76"/>
      <c r="FZ88" s="76"/>
      <c r="GA88" s="76"/>
      <c r="GB88" s="76"/>
      <c r="GC88" s="76"/>
      <c r="GD88" s="76"/>
      <c r="GE88" s="76"/>
      <c r="GF88" s="76"/>
      <c r="GG88" s="76"/>
      <c r="GH88" s="76"/>
      <c r="GI88" s="76"/>
      <c r="GJ88" s="76"/>
      <c r="GK88" s="76"/>
      <c r="GL88" s="76"/>
      <c r="GM88" s="76"/>
      <c r="GN88" s="76"/>
      <c r="GO88" s="76"/>
      <c r="GP88" s="76"/>
      <c r="GQ88" s="76"/>
      <c r="GR88" s="76"/>
      <c r="GS88" s="76"/>
      <c r="GT88" s="76"/>
      <c r="GU88" s="76"/>
      <c r="GV88" s="76"/>
      <c r="GW88" s="76"/>
    </row>
    <row r="89" spans="1:219" ht="20.100000000000001" customHeight="1">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6"/>
      <c r="BR89" s="76"/>
      <c r="BS89" s="76"/>
      <c r="BT89" s="76"/>
      <c r="BU89" s="76"/>
      <c r="BV89" s="76"/>
      <c r="BW89" s="76"/>
      <c r="BX89" s="76"/>
      <c r="BY89" s="76"/>
      <c r="BZ89" s="76"/>
      <c r="CA89" s="76"/>
      <c r="CB89" s="76"/>
      <c r="CC89" s="76"/>
      <c r="CD89" s="76"/>
      <c r="CE89" s="76"/>
      <c r="CF89" s="76"/>
      <c r="CG89" s="76"/>
      <c r="CH89" s="76"/>
      <c r="CI89" s="76"/>
      <c r="CJ89" s="76"/>
      <c r="CK89" s="76"/>
      <c r="CL89" s="76"/>
      <c r="CM89" s="76"/>
      <c r="CN89" s="76"/>
      <c r="CO89" s="76"/>
      <c r="CP89" s="76"/>
      <c r="CQ89" s="76"/>
      <c r="CR89" s="76"/>
      <c r="CS89" s="76"/>
      <c r="CT89" s="76"/>
      <c r="CU89" s="76"/>
      <c r="CV89" s="76"/>
      <c r="CW89" s="76"/>
      <c r="CX89" s="76"/>
      <c r="CY89" s="76"/>
      <c r="CZ89" s="76"/>
      <c r="DA89" s="76"/>
      <c r="DB89" s="76"/>
      <c r="DC89" s="76"/>
      <c r="DD89" s="76"/>
      <c r="DE89" s="76"/>
      <c r="DF89" s="76"/>
      <c r="DG89" s="76"/>
      <c r="DH89" s="76"/>
      <c r="DI89" s="76"/>
      <c r="DJ89" s="76"/>
      <c r="DK89" s="76"/>
      <c r="DL89" s="76"/>
      <c r="DM89" s="76"/>
      <c r="DN89" s="76"/>
      <c r="DO89" s="76"/>
      <c r="DP89" s="76"/>
      <c r="DQ89" s="76"/>
      <c r="DR89" s="76"/>
      <c r="DS89" s="76"/>
      <c r="DT89" s="76"/>
      <c r="DU89" s="76"/>
      <c r="DV89" s="76"/>
      <c r="DW89" s="76"/>
      <c r="DX89" s="76"/>
      <c r="DY89" s="76"/>
      <c r="DZ89" s="76"/>
      <c r="EA89" s="76"/>
      <c r="EB89" s="76"/>
      <c r="EC89" s="76"/>
      <c r="ED89" s="76"/>
      <c r="EE89" s="76"/>
      <c r="EF89" s="76"/>
      <c r="EG89" s="76"/>
      <c r="EH89" s="76"/>
      <c r="EI89" s="76"/>
      <c r="EJ89" s="76"/>
      <c r="EK89" s="76"/>
      <c r="EL89" s="76"/>
      <c r="EM89" s="76"/>
      <c r="EN89" s="76"/>
      <c r="EO89" s="76"/>
      <c r="EP89" s="76"/>
      <c r="EQ89" s="76"/>
      <c r="ER89" s="76"/>
      <c r="ES89" s="76"/>
      <c r="ET89" s="76"/>
      <c r="EU89" s="76"/>
      <c r="EV89" s="76"/>
      <c r="EW89" s="76"/>
      <c r="EX89" s="76"/>
      <c r="EY89" s="76"/>
      <c r="EZ89" s="76"/>
      <c r="FA89" s="76"/>
      <c r="FB89" s="76"/>
      <c r="FC89" s="76"/>
      <c r="FD89" s="76"/>
      <c r="FE89" s="76"/>
      <c r="FF89" s="76"/>
      <c r="FG89" s="76"/>
      <c r="FH89" s="76"/>
      <c r="FI89" s="76"/>
      <c r="FJ89" s="76"/>
      <c r="FK89" s="76"/>
      <c r="FL89" s="76"/>
      <c r="FM89" s="76"/>
      <c r="FN89" s="76"/>
      <c r="FO89" s="76"/>
      <c r="FP89" s="76"/>
      <c r="FQ89" s="76"/>
      <c r="FR89" s="76"/>
      <c r="FS89" s="76"/>
      <c r="FT89" s="76"/>
      <c r="FU89" s="76"/>
      <c r="FV89" s="76"/>
      <c r="FW89" s="76"/>
      <c r="FX89" s="76"/>
      <c r="FY89" s="76"/>
      <c r="FZ89" s="76"/>
      <c r="GA89" s="76"/>
      <c r="GB89" s="76"/>
      <c r="GC89" s="76"/>
      <c r="GD89" s="76"/>
      <c r="GE89" s="76"/>
      <c r="GF89" s="76"/>
      <c r="GG89" s="76"/>
      <c r="GH89" s="76"/>
      <c r="GI89" s="76"/>
      <c r="GJ89" s="76"/>
      <c r="GK89" s="76"/>
      <c r="GL89" s="76"/>
      <c r="GM89" s="76"/>
      <c r="GN89" s="76"/>
      <c r="GO89" s="76"/>
      <c r="GP89" s="76"/>
      <c r="GQ89" s="76"/>
      <c r="GR89" s="76"/>
      <c r="GS89" s="76"/>
      <c r="GT89" s="76"/>
      <c r="GU89" s="76"/>
      <c r="GV89" s="76"/>
      <c r="GW89" s="76"/>
    </row>
    <row r="90" spans="1:219" ht="20.100000000000001" customHeight="1">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6"/>
      <c r="BR90" s="76"/>
      <c r="BS90" s="76"/>
      <c r="BT90" s="76"/>
      <c r="BU90" s="76"/>
      <c r="BV90" s="76"/>
      <c r="BW90" s="76"/>
      <c r="BX90" s="76"/>
      <c r="BY90" s="76"/>
      <c r="BZ90" s="76"/>
      <c r="CA90" s="76"/>
      <c r="CB90" s="76"/>
      <c r="CC90" s="76"/>
      <c r="CD90" s="76"/>
      <c r="CE90" s="76"/>
      <c r="CF90" s="76"/>
      <c r="CG90" s="76"/>
      <c r="CH90" s="76"/>
      <c r="CI90" s="76"/>
      <c r="CJ90" s="76"/>
      <c r="CK90" s="76"/>
      <c r="CL90" s="76"/>
      <c r="CM90" s="76"/>
      <c r="CN90" s="76"/>
      <c r="CO90" s="76"/>
      <c r="CP90" s="76"/>
      <c r="CQ90" s="76"/>
      <c r="CR90" s="76"/>
      <c r="CS90" s="76"/>
      <c r="CT90" s="76"/>
      <c r="CU90" s="76"/>
      <c r="CV90" s="76"/>
      <c r="CW90" s="76"/>
      <c r="CX90" s="76"/>
      <c r="CY90" s="76"/>
      <c r="CZ90" s="76"/>
      <c r="DA90" s="76"/>
      <c r="DB90" s="76"/>
      <c r="DC90" s="76"/>
      <c r="DD90" s="76"/>
      <c r="DE90" s="76"/>
      <c r="DF90" s="76"/>
      <c r="DG90" s="76"/>
      <c r="DH90" s="76"/>
      <c r="DI90" s="76"/>
      <c r="DJ90" s="76"/>
      <c r="DK90" s="76"/>
      <c r="DL90" s="76"/>
      <c r="DM90" s="76"/>
      <c r="DN90" s="76"/>
      <c r="DO90" s="76"/>
      <c r="DP90" s="76"/>
      <c r="DQ90" s="76"/>
      <c r="DR90" s="76"/>
      <c r="DS90" s="76"/>
      <c r="DT90" s="76"/>
      <c r="DU90" s="76"/>
      <c r="DV90" s="76"/>
      <c r="DW90" s="76"/>
      <c r="DX90" s="76"/>
      <c r="DY90" s="76"/>
      <c r="DZ90" s="76"/>
      <c r="EA90" s="76"/>
      <c r="EB90" s="76"/>
      <c r="EC90" s="76"/>
      <c r="ED90" s="76"/>
      <c r="EE90" s="76"/>
      <c r="EF90" s="76"/>
      <c r="EG90" s="76"/>
      <c r="EH90" s="76"/>
      <c r="EI90" s="76"/>
      <c r="EJ90" s="76"/>
      <c r="EK90" s="76"/>
      <c r="EL90" s="76"/>
      <c r="EM90" s="76"/>
      <c r="EN90" s="76"/>
      <c r="EO90" s="76"/>
      <c r="EP90" s="76"/>
      <c r="EQ90" s="76"/>
      <c r="ER90" s="76"/>
      <c r="ES90" s="76"/>
      <c r="ET90" s="76"/>
      <c r="EU90" s="76"/>
      <c r="EV90" s="76"/>
      <c r="EW90" s="76"/>
      <c r="EX90" s="76"/>
      <c r="EY90" s="76"/>
      <c r="EZ90" s="76"/>
      <c r="FA90" s="76"/>
      <c r="FB90" s="76"/>
      <c r="FC90" s="76"/>
      <c r="FD90" s="76"/>
      <c r="FE90" s="76"/>
      <c r="FF90" s="76"/>
      <c r="FG90" s="76"/>
      <c r="FH90" s="76"/>
      <c r="FI90" s="76"/>
      <c r="FJ90" s="76"/>
      <c r="FK90" s="76"/>
      <c r="FL90" s="76"/>
      <c r="FM90" s="76"/>
      <c r="FN90" s="76"/>
      <c r="FO90" s="76"/>
      <c r="FP90" s="76"/>
      <c r="FQ90" s="76"/>
      <c r="FR90" s="76"/>
      <c r="FS90" s="76"/>
      <c r="FT90" s="76"/>
      <c r="FU90" s="76"/>
      <c r="FV90" s="76"/>
      <c r="FW90" s="76"/>
      <c r="FX90" s="76"/>
      <c r="FY90" s="76"/>
      <c r="FZ90" s="76"/>
      <c r="GA90" s="76"/>
      <c r="GB90" s="76"/>
      <c r="GC90" s="76"/>
      <c r="GD90" s="76"/>
      <c r="GE90" s="76"/>
      <c r="GF90" s="76"/>
      <c r="GG90" s="76"/>
      <c r="GH90" s="76"/>
      <c r="GI90" s="76"/>
      <c r="GJ90" s="76"/>
      <c r="GK90" s="76"/>
      <c r="GL90" s="76"/>
      <c r="GM90" s="76"/>
      <c r="GN90" s="76"/>
      <c r="GO90" s="76"/>
      <c r="GP90" s="76"/>
      <c r="GQ90" s="76"/>
      <c r="GR90" s="76"/>
      <c r="GS90" s="76"/>
      <c r="GT90" s="76"/>
      <c r="GU90" s="76"/>
      <c r="GV90" s="76"/>
      <c r="GW90" s="76"/>
    </row>
    <row r="91" spans="1:219" ht="20.100000000000001" customHeight="1">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row>
    <row r="92" spans="1:219" ht="20.100000000000001" customHeight="1">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6"/>
      <c r="BR92" s="76"/>
      <c r="BS92" s="76"/>
      <c r="BT92" s="76"/>
      <c r="BU92" s="76"/>
      <c r="BV92" s="76"/>
      <c r="BW92" s="76"/>
      <c r="BX92" s="76"/>
      <c r="BY92" s="76"/>
      <c r="BZ92" s="76"/>
      <c r="CA92" s="76"/>
      <c r="CB92" s="76"/>
      <c r="CC92" s="76"/>
      <c r="CD92" s="76"/>
      <c r="CE92" s="76"/>
      <c r="CF92" s="76"/>
      <c r="CG92" s="76"/>
      <c r="CH92" s="76"/>
      <c r="CI92" s="76"/>
      <c r="CJ92" s="76"/>
      <c r="CK92" s="76"/>
      <c r="CL92" s="76"/>
      <c r="CM92" s="76"/>
      <c r="CN92" s="76"/>
      <c r="CO92" s="76"/>
      <c r="CP92" s="76"/>
      <c r="CQ92" s="76"/>
      <c r="CR92" s="76"/>
      <c r="CS92" s="76"/>
      <c r="CT92" s="76"/>
      <c r="CU92" s="76"/>
      <c r="CV92" s="76"/>
      <c r="CW92" s="76"/>
      <c r="CX92" s="76"/>
      <c r="CY92" s="76"/>
      <c r="CZ92" s="76"/>
      <c r="DA92" s="76"/>
      <c r="DB92" s="76"/>
      <c r="DC92" s="76"/>
      <c r="DD92" s="76"/>
      <c r="DE92" s="76"/>
      <c r="DF92" s="76"/>
      <c r="DG92" s="76"/>
      <c r="DH92" s="76"/>
      <c r="DI92" s="76"/>
      <c r="DJ92" s="76"/>
      <c r="DK92" s="76"/>
      <c r="DL92" s="76"/>
      <c r="DM92" s="76"/>
      <c r="DN92" s="76"/>
      <c r="DO92" s="76"/>
      <c r="DP92" s="76"/>
      <c r="DQ92" s="76"/>
      <c r="DR92" s="76"/>
      <c r="DS92" s="76"/>
      <c r="DT92" s="76"/>
      <c r="DU92" s="76"/>
      <c r="DV92" s="76"/>
      <c r="DW92" s="76"/>
      <c r="DX92" s="76"/>
      <c r="DY92" s="76"/>
      <c r="DZ92" s="76"/>
      <c r="EA92" s="76"/>
      <c r="EB92" s="76"/>
      <c r="EC92" s="76"/>
      <c r="ED92" s="76"/>
      <c r="EE92" s="76"/>
      <c r="EF92" s="76"/>
      <c r="EG92" s="76"/>
      <c r="EH92" s="76"/>
      <c r="EI92" s="76"/>
      <c r="EJ92" s="76"/>
      <c r="EK92" s="76"/>
      <c r="EL92" s="76"/>
      <c r="EM92" s="76"/>
      <c r="EN92" s="76"/>
      <c r="EO92" s="76"/>
      <c r="EP92" s="76"/>
      <c r="EQ92" s="76"/>
      <c r="ER92" s="76"/>
      <c r="ES92" s="76"/>
      <c r="ET92" s="76"/>
      <c r="EU92" s="76"/>
      <c r="EV92" s="76"/>
      <c r="EW92" s="76"/>
      <c r="EX92" s="76"/>
      <c r="EY92" s="76"/>
      <c r="EZ92" s="76"/>
      <c r="FA92" s="76"/>
      <c r="FB92" s="76"/>
      <c r="FC92" s="76"/>
      <c r="FD92" s="76"/>
      <c r="FE92" s="76"/>
      <c r="FF92" s="76"/>
      <c r="FG92" s="76"/>
      <c r="FH92" s="76"/>
      <c r="FI92" s="76"/>
      <c r="FJ92" s="76"/>
      <c r="FK92" s="76"/>
      <c r="FL92" s="76"/>
      <c r="FM92" s="76"/>
      <c r="FN92" s="76"/>
      <c r="FO92" s="76"/>
      <c r="FP92" s="76"/>
      <c r="FQ92" s="76"/>
      <c r="FR92" s="76"/>
      <c r="FS92" s="76"/>
      <c r="FT92" s="76"/>
      <c r="FU92" s="76"/>
      <c r="FV92" s="76"/>
      <c r="FW92" s="76"/>
      <c r="FX92" s="76"/>
      <c r="FY92" s="76"/>
      <c r="FZ92" s="76"/>
      <c r="GA92" s="76"/>
      <c r="GB92" s="76"/>
      <c r="GC92" s="76"/>
      <c r="GD92" s="76"/>
      <c r="GE92" s="76"/>
      <c r="GF92" s="76"/>
      <c r="GG92" s="76"/>
      <c r="GH92" s="76"/>
      <c r="GI92" s="76"/>
      <c r="GJ92" s="76"/>
      <c r="GK92" s="76"/>
      <c r="GL92" s="76"/>
      <c r="GM92" s="76"/>
      <c r="GN92" s="76"/>
      <c r="GO92" s="76"/>
      <c r="GP92" s="76"/>
      <c r="GQ92" s="76"/>
      <c r="GR92" s="76"/>
      <c r="GS92" s="76"/>
      <c r="GT92" s="76"/>
      <c r="GU92" s="76"/>
      <c r="GV92" s="76"/>
      <c r="GW92" s="76"/>
    </row>
    <row r="93" spans="1:219" ht="20.100000000000001" customHeight="1">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6"/>
      <c r="BR93" s="76"/>
      <c r="BS93" s="76"/>
      <c r="BT93" s="76"/>
      <c r="BU93" s="76"/>
      <c r="BV93" s="76"/>
      <c r="BW93" s="76"/>
      <c r="BX93" s="76"/>
      <c r="BY93" s="76"/>
      <c r="BZ93" s="76"/>
      <c r="CA93" s="76"/>
      <c r="CB93" s="76"/>
      <c r="CC93" s="76"/>
      <c r="CD93" s="76"/>
      <c r="CE93" s="76"/>
      <c r="CF93" s="76"/>
      <c r="CG93" s="76"/>
      <c r="CH93" s="76"/>
      <c r="CI93" s="76"/>
      <c r="CJ93" s="76"/>
      <c r="CK93" s="76"/>
      <c r="CL93" s="76"/>
      <c r="CM93" s="76"/>
      <c r="CN93" s="76"/>
      <c r="CO93" s="76"/>
      <c r="CP93" s="76"/>
      <c r="CQ93" s="76"/>
      <c r="CR93" s="76"/>
      <c r="CS93" s="76"/>
      <c r="CT93" s="76"/>
      <c r="CU93" s="76"/>
      <c r="CV93" s="76"/>
      <c r="CW93" s="76"/>
      <c r="CX93" s="76"/>
      <c r="CY93" s="76"/>
      <c r="CZ93" s="76"/>
      <c r="DA93" s="76"/>
      <c r="DB93" s="76"/>
      <c r="DC93" s="76"/>
      <c r="DD93" s="76"/>
      <c r="DE93" s="76"/>
      <c r="DF93" s="76"/>
      <c r="DG93" s="76"/>
      <c r="DH93" s="76"/>
      <c r="DI93" s="76"/>
      <c r="DJ93" s="76"/>
      <c r="DK93" s="76"/>
      <c r="DL93" s="76"/>
      <c r="DM93" s="76"/>
      <c r="DN93" s="76"/>
      <c r="DO93" s="76"/>
      <c r="DP93" s="76"/>
      <c r="DQ93" s="76"/>
      <c r="DR93" s="76"/>
      <c r="DS93" s="76"/>
      <c r="DT93" s="76"/>
      <c r="DU93" s="76"/>
      <c r="DV93" s="76"/>
      <c r="DW93" s="76"/>
      <c r="DX93" s="76"/>
      <c r="DY93" s="76"/>
      <c r="DZ93" s="76"/>
      <c r="EA93" s="76"/>
      <c r="EB93" s="76"/>
      <c r="EC93" s="76"/>
      <c r="ED93" s="76"/>
      <c r="EE93" s="76"/>
      <c r="EF93" s="76"/>
      <c r="EG93" s="76"/>
      <c r="EH93" s="76"/>
      <c r="EI93" s="76"/>
      <c r="EJ93" s="76"/>
      <c r="EK93" s="76"/>
      <c r="EL93" s="76"/>
      <c r="EM93" s="76"/>
      <c r="EN93" s="76"/>
      <c r="EO93" s="76"/>
      <c r="EP93" s="76"/>
      <c r="EQ93" s="76"/>
      <c r="ER93" s="76"/>
      <c r="ES93" s="76"/>
      <c r="ET93" s="76"/>
      <c r="EU93" s="76"/>
      <c r="EV93" s="76"/>
      <c r="EW93" s="76"/>
      <c r="EX93" s="76"/>
      <c r="EY93" s="76"/>
      <c r="EZ93" s="76"/>
      <c r="FA93" s="76"/>
      <c r="FB93" s="76"/>
      <c r="FC93" s="76"/>
      <c r="FD93" s="76"/>
      <c r="FE93" s="76"/>
      <c r="FF93" s="76"/>
      <c r="FG93" s="76"/>
      <c r="FH93" s="76"/>
      <c r="FI93" s="76"/>
      <c r="FJ93" s="76"/>
      <c r="FK93" s="76"/>
      <c r="FL93" s="76"/>
      <c r="FM93" s="76"/>
      <c r="FN93" s="76"/>
      <c r="FO93" s="76"/>
      <c r="FP93" s="76"/>
      <c r="FQ93" s="76"/>
      <c r="FR93" s="76"/>
      <c r="FS93" s="76"/>
      <c r="FT93" s="76"/>
      <c r="FU93" s="76"/>
      <c r="FV93" s="76"/>
      <c r="FW93" s="76"/>
      <c r="FX93" s="76"/>
      <c r="FY93" s="76"/>
      <c r="FZ93" s="76"/>
      <c r="GA93" s="76"/>
      <c r="GB93" s="76"/>
      <c r="GC93" s="76"/>
      <c r="GD93" s="76"/>
      <c r="GE93" s="76"/>
      <c r="GF93" s="76"/>
      <c r="GG93" s="76"/>
      <c r="GH93" s="76"/>
      <c r="GI93" s="76"/>
      <c r="GJ93" s="76"/>
      <c r="GK93" s="76"/>
      <c r="GL93" s="76"/>
      <c r="GM93" s="76"/>
      <c r="GN93" s="76"/>
      <c r="GO93" s="76"/>
      <c r="GP93" s="76"/>
      <c r="GQ93" s="76"/>
      <c r="GR93" s="76"/>
      <c r="GS93" s="76"/>
      <c r="GT93" s="76"/>
      <c r="GU93" s="76"/>
      <c r="GV93" s="76"/>
      <c r="GW93" s="76"/>
    </row>
    <row r="94" spans="1:219" ht="20.100000000000001" customHeight="1">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6"/>
      <c r="BR94" s="76"/>
      <c r="BS94" s="76"/>
      <c r="BT94" s="76"/>
      <c r="BU94" s="76"/>
      <c r="BV94" s="76"/>
      <c r="BW94" s="76"/>
      <c r="BX94" s="76"/>
      <c r="BY94" s="76"/>
      <c r="BZ94" s="76"/>
      <c r="CA94" s="76"/>
      <c r="CB94" s="76"/>
      <c r="CC94" s="76"/>
      <c r="CD94" s="76"/>
      <c r="CE94" s="76"/>
      <c r="CF94" s="76"/>
      <c r="CG94" s="76"/>
      <c r="CH94" s="76"/>
      <c r="CI94" s="76"/>
      <c r="CJ94" s="76"/>
      <c r="CK94" s="76"/>
      <c r="CL94" s="76"/>
      <c r="CM94" s="76"/>
      <c r="CN94" s="76"/>
      <c r="CO94" s="76"/>
      <c r="CP94" s="76"/>
      <c r="CQ94" s="76"/>
      <c r="CR94" s="76"/>
      <c r="CS94" s="76"/>
      <c r="CT94" s="76"/>
      <c r="CU94" s="76"/>
      <c r="CV94" s="76"/>
      <c r="CW94" s="76"/>
      <c r="CX94" s="76"/>
      <c r="CY94" s="76"/>
      <c r="CZ94" s="76"/>
      <c r="DA94" s="76"/>
      <c r="DB94" s="76"/>
      <c r="DC94" s="76"/>
      <c r="DD94" s="76"/>
      <c r="DE94" s="76"/>
      <c r="DF94" s="76"/>
      <c r="DG94" s="76"/>
      <c r="DH94" s="76"/>
      <c r="DI94" s="76"/>
      <c r="DJ94" s="76"/>
      <c r="DK94" s="76"/>
      <c r="DL94" s="76"/>
      <c r="DM94" s="76"/>
      <c r="DN94" s="76"/>
      <c r="DO94" s="76"/>
      <c r="DP94" s="76"/>
      <c r="DQ94" s="76"/>
      <c r="DR94" s="76"/>
      <c r="DS94" s="76"/>
      <c r="DT94" s="76"/>
      <c r="DU94" s="76"/>
      <c r="DV94" s="76"/>
      <c r="DW94" s="76"/>
      <c r="DX94" s="76"/>
      <c r="DY94" s="76"/>
      <c r="DZ94" s="76"/>
      <c r="EA94" s="76"/>
      <c r="EB94" s="76"/>
      <c r="EC94" s="76"/>
      <c r="ED94" s="76"/>
      <c r="EE94" s="76"/>
      <c r="EF94" s="76"/>
      <c r="EG94" s="76"/>
      <c r="EH94" s="76"/>
      <c r="EI94" s="76"/>
      <c r="EJ94" s="76"/>
      <c r="EK94" s="76"/>
      <c r="EL94" s="76"/>
      <c r="EM94" s="76"/>
      <c r="EN94" s="76"/>
      <c r="EO94" s="76"/>
      <c r="EP94" s="76"/>
      <c r="EQ94" s="76"/>
      <c r="ER94" s="76"/>
      <c r="ES94" s="76"/>
      <c r="ET94" s="76"/>
      <c r="EU94" s="76"/>
      <c r="EV94" s="76"/>
      <c r="EW94" s="76"/>
      <c r="EX94" s="76"/>
      <c r="EY94" s="76"/>
      <c r="EZ94" s="76"/>
      <c r="FA94" s="76"/>
      <c r="FB94" s="76"/>
      <c r="FC94" s="76"/>
      <c r="FD94" s="76"/>
      <c r="FE94" s="76"/>
      <c r="FF94" s="76"/>
      <c r="FG94" s="76"/>
      <c r="FH94" s="76"/>
      <c r="FI94" s="76"/>
      <c r="FJ94" s="76"/>
      <c r="FK94" s="76"/>
      <c r="FL94" s="76"/>
      <c r="FM94" s="76"/>
      <c r="FN94" s="76"/>
      <c r="FO94" s="76"/>
      <c r="FP94" s="76"/>
      <c r="FQ94" s="76"/>
      <c r="FR94" s="76"/>
      <c r="FS94" s="76"/>
      <c r="FT94" s="76"/>
      <c r="FU94" s="76"/>
      <c r="FV94" s="76"/>
      <c r="FW94" s="76"/>
      <c r="FX94" s="76"/>
      <c r="FY94" s="76"/>
      <c r="FZ94" s="76"/>
      <c r="GA94" s="76"/>
      <c r="GB94" s="76"/>
      <c r="GC94" s="76"/>
      <c r="GD94" s="76"/>
      <c r="GE94" s="76"/>
      <c r="GF94" s="76"/>
      <c r="GG94" s="76"/>
      <c r="GH94" s="76"/>
      <c r="GI94" s="76"/>
      <c r="GJ94" s="76"/>
      <c r="GK94" s="76"/>
      <c r="GL94" s="76"/>
      <c r="GM94" s="76"/>
      <c r="GN94" s="76"/>
      <c r="GO94" s="76"/>
      <c r="GP94" s="76"/>
      <c r="GQ94" s="76"/>
      <c r="GR94" s="76"/>
      <c r="GS94" s="76"/>
      <c r="GT94" s="76"/>
      <c r="GU94" s="76"/>
      <c r="GV94" s="76"/>
      <c r="GW94" s="76"/>
    </row>
    <row r="95" spans="1:219" ht="20.100000000000001" customHeight="1">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row>
    <row r="96" spans="1:219" ht="20.100000000000001" customHeight="1">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c r="BM96" s="76"/>
      <c r="BN96" s="76"/>
      <c r="BO96" s="76"/>
      <c r="BP96" s="76"/>
      <c r="BQ96" s="76"/>
      <c r="BR96" s="76"/>
      <c r="BS96" s="76"/>
      <c r="BT96" s="76"/>
      <c r="BU96" s="76"/>
      <c r="BV96" s="76"/>
      <c r="BW96" s="76"/>
      <c r="BX96" s="76"/>
      <c r="BY96" s="76"/>
      <c r="BZ96" s="76"/>
      <c r="CA96" s="76"/>
      <c r="CB96" s="76"/>
      <c r="CC96" s="76"/>
      <c r="CD96" s="76"/>
      <c r="CE96" s="76"/>
      <c r="CF96" s="76"/>
      <c r="CG96" s="76"/>
      <c r="CH96" s="76"/>
      <c r="CI96" s="76"/>
      <c r="CJ96" s="76"/>
      <c r="CK96" s="76"/>
      <c r="CL96" s="76"/>
      <c r="CM96" s="76"/>
      <c r="CN96" s="76"/>
      <c r="CO96" s="76"/>
      <c r="CP96" s="76"/>
      <c r="CQ96" s="76"/>
      <c r="CR96" s="76"/>
      <c r="CS96" s="76"/>
      <c r="CT96" s="76"/>
      <c r="CU96" s="76"/>
      <c r="CV96" s="76"/>
      <c r="CW96" s="76"/>
      <c r="CX96" s="76"/>
      <c r="CY96" s="76"/>
      <c r="CZ96" s="76"/>
      <c r="DA96" s="76"/>
      <c r="DB96" s="76"/>
      <c r="DC96" s="76"/>
      <c r="DD96" s="76"/>
      <c r="DE96" s="76"/>
      <c r="DF96" s="76"/>
      <c r="DG96" s="76"/>
      <c r="DH96" s="76"/>
      <c r="DI96" s="76"/>
      <c r="DJ96" s="76"/>
      <c r="DK96" s="76"/>
      <c r="DL96" s="76"/>
      <c r="DM96" s="76"/>
      <c r="DN96" s="76"/>
      <c r="DO96" s="76"/>
      <c r="DP96" s="76"/>
      <c r="DQ96" s="76"/>
      <c r="DR96" s="76"/>
      <c r="DS96" s="76"/>
      <c r="DT96" s="76"/>
      <c r="DU96" s="76"/>
      <c r="DV96" s="76"/>
      <c r="DW96" s="76"/>
      <c r="DX96" s="76"/>
      <c r="DY96" s="76"/>
      <c r="DZ96" s="76"/>
      <c r="EA96" s="76"/>
      <c r="EB96" s="76"/>
      <c r="EC96" s="76"/>
      <c r="ED96" s="76"/>
      <c r="EE96" s="76"/>
      <c r="EF96" s="76"/>
      <c r="EG96" s="76"/>
      <c r="EH96" s="76"/>
      <c r="EI96" s="76"/>
      <c r="EJ96" s="76"/>
      <c r="EK96" s="76"/>
      <c r="EL96" s="76"/>
      <c r="EM96" s="76"/>
      <c r="EN96" s="76"/>
      <c r="EO96" s="76"/>
      <c r="EP96" s="76"/>
      <c r="EQ96" s="76"/>
      <c r="ER96" s="76"/>
      <c r="ES96" s="76"/>
      <c r="ET96" s="76"/>
      <c r="EU96" s="76"/>
      <c r="EV96" s="76"/>
      <c r="EW96" s="76"/>
      <c r="EX96" s="76"/>
      <c r="EY96" s="76"/>
      <c r="EZ96" s="76"/>
      <c r="FA96" s="76"/>
      <c r="FB96" s="76"/>
      <c r="FC96" s="76"/>
      <c r="FD96" s="76"/>
      <c r="FE96" s="76"/>
      <c r="FF96" s="76"/>
      <c r="FG96" s="76"/>
      <c r="FH96" s="76"/>
      <c r="FI96" s="76"/>
      <c r="FJ96" s="76"/>
      <c r="FK96" s="76"/>
      <c r="FL96" s="76"/>
      <c r="FM96" s="76"/>
      <c r="FN96" s="76"/>
      <c r="FO96" s="76"/>
      <c r="FP96" s="76"/>
      <c r="FQ96" s="76"/>
      <c r="FR96" s="76"/>
      <c r="FS96" s="76"/>
      <c r="FT96" s="76"/>
      <c r="FU96" s="76"/>
      <c r="FV96" s="76"/>
      <c r="FW96" s="76"/>
      <c r="FX96" s="76"/>
      <c r="FY96" s="76"/>
      <c r="FZ96" s="76"/>
      <c r="GA96" s="76"/>
      <c r="GB96" s="76"/>
      <c r="GC96" s="76"/>
      <c r="GD96" s="76"/>
      <c r="GE96" s="76"/>
      <c r="GF96" s="76"/>
      <c r="GG96" s="76"/>
      <c r="GH96" s="76"/>
      <c r="GI96" s="76"/>
      <c r="GJ96" s="76"/>
      <c r="GK96" s="76"/>
      <c r="GL96" s="76"/>
      <c r="GM96" s="76"/>
      <c r="GN96" s="76"/>
      <c r="GO96" s="76"/>
      <c r="GP96" s="76"/>
      <c r="GQ96" s="76"/>
      <c r="GR96" s="76"/>
      <c r="GS96" s="76"/>
      <c r="GT96" s="76"/>
      <c r="GU96" s="76"/>
      <c r="GV96" s="76"/>
      <c r="GW96" s="76"/>
    </row>
    <row r="97" spans="1:205" ht="20.100000000000001" customHeight="1">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c r="BM97" s="76"/>
      <c r="BN97" s="76"/>
      <c r="BO97" s="76"/>
      <c r="BP97" s="76"/>
      <c r="BQ97" s="76"/>
      <c r="BR97" s="76"/>
      <c r="BS97" s="76"/>
      <c r="BT97" s="76"/>
      <c r="BU97" s="76"/>
      <c r="BV97" s="76"/>
      <c r="BW97" s="76"/>
      <c r="BX97" s="76"/>
      <c r="BY97" s="76"/>
      <c r="BZ97" s="76"/>
      <c r="CA97" s="76"/>
      <c r="CB97" s="76"/>
      <c r="CC97" s="76"/>
      <c r="CD97" s="76"/>
      <c r="CE97" s="76"/>
      <c r="CF97" s="76"/>
      <c r="CG97" s="76"/>
      <c r="CH97" s="76"/>
      <c r="CI97" s="76"/>
      <c r="CJ97" s="76"/>
      <c r="CK97" s="76"/>
      <c r="CL97" s="76"/>
      <c r="CM97" s="76"/>
      <c r="CN97" s="76"/>
      <c r="CO97" s="76"/>
      <c r="CP97" s="76"/>
      <c r="CQ97" s="76"/>
      <c r="CR97" s="76"/>
      <c r="CS97" s="76"/>
      <c r="CT97" s="76"/>
      <c r="CU97" s="76"/>
      <c r="CV97" s="76"/>
      <c r="CW97" s="76"/>
      <c r="CX97" s="76"/>
      <c r="CY97" s="76"/>
      <c r="CZ97" s="76"/>
      <c r="DA97" s="76"/>
      <c r="DB97" s="76"/>
      <c r="DC97" s="76"/>
      <c r="DD97" s="76"/>
      <c r="DE97" s="76"/>
      <c r="DF97" s="76"/>
      <c r="DG97" s="76"/>
      <c r="DH97" s="76"/>
      <c r="DI97" s="76"/>
      <c r="DJ97" s="76"/>
      <c r="DK97" s="76"/>
      <c r="DL97" s="76"/>
      <c r="DM97" s="76"/>
      <c r="DN97" s="76"/>
      <c r="DO97" s="76"/>
      <c r="DP97" s="76"/>
      <c r="DQ97" s="76"/>
      <c r="DR97" s="76"/>
      <c r="DS97" s="76"/>
      <c r="DT97" s="76"/>
      <c r="DU97" s="76"/>
      <c r="DV97" s="76"/>
      <c r="DW97" s="76"/>
      <c r="DX97" s="76"/>
      <c r="DY97" s="76"/>
      <c r="DZ97" s="76"/>
      <c r="EA97" s="76"/>
      <c r="EB97" s="76"/>
      <c r="EC97" s="76"/>
      <c r="ED97" s="76"/>
      <c r="EE97" s="76"/>
      <c r="EF97" s="76"/>
      <c r="EG97" s="76"/>
      <c r="EH97" s="76"/>
      <c r="EI97" s="76"/>
      <c r="EJ97" s="76"/>
      <c r="EK97" s="76"/>
      <c r="EL97" s="76"/>
      <c r="EM97" s="76"/>
      <c r="EN97" s="76"/>
      <c r="EO97" s="76"/>
      <c r="EP97" s="76"/>
      <c r="EQ97" s="76"/>
      <c r="ER97" s="76"/>
      <c r="ES97" s="76"/>
      <c r="ET97" s="76"/>
      <c r="EU97" s="76"/>
      <c r="EV97" s="76"/>
      <c r="EW97" s="76"/>
      <c r="EX97" s="76"/>
      <c r="EY97" s="76"/>
      <c r="EZ97" s="76"/>
      <c r="FA97" s="76"/>
      <c r="FB97" s="76"/>
      <c r="FC97" s="76"/>
      <c r="FD97" s="76"/>
      <c r="FE97" s="76"/>
      <c r="FF97" s="76"/>
      <c r="FG97" s="76"/>
      <c r="FH97" s="76"/>
      <c r="FI97" s="76"/>
      <c r="FJ97" s="76"/>
      <c r="FK97" s="76"/>
      <c r="FL97" s="76"/>
      <c r="FM97" s="76"/>
      <c r="FN97" s="76"/>
      <c r="FO97" s="76"/>
      <c r="FP97" s="76"/>
      <c r="FQ97" s="76"/>
      <c r="FR97" s="76"/>
      <c r="FS97" s="76"/>
      <c r="FT97" s="76"/>
      <c r="FU97" s="76"/>
      <c r="FV97" s="76"/>
      <c r="FW97" s="76"/>
      <c r="FX97" s="76"/>
      <c r="FY97" s="76"/>
      <c r="FZ97" s="76"/>
      <c r="GA97" s="76"/>
      <c r="GB97" s="76"/>
      <c r="GC97" s="76"/>
      <c r="GD97" s="76"/>
      <c r="GE97" s="76"/>
      <c r="GF97" s="76"/>
      <c r="GG97" s="76"/>
      <c r="GH97" s="76"/>
      <c r="GI97" s="76"/>
      <c r="GJ97" s="76"/>
      <c r="GK97" s="76"/>
      <c r="GL97" s="76"/>
      <c r="GM97" s="76"/>
      <c r="GN97" s="76"/>
      <c r="GO97" s="76"/>
      <c r="GP97" s="76"/>
      <c r="GQ97" s="76"/>
      <c r="GR97" s="76"/>
      <c r="GS97" s="76"/>
      <c r="GT97" s="76"/>
      <c r="GU97" s="76"/>
      <c r="GV97" s="76"/>
      <c r="GW97" s="76"/>
    </row>
    <row r="98" spans="1:205" ht="20.100000000000001" customHeight="1">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c r="BM98" s="76"/>
      <c r="BN98" s="76"/>
      <c r="BO98" s="76"/>
      <c r="BP98" s="76"/>
      <c r="BQ98" s="76"/>
      <c r="BR98" s="76"/>
      <c r="BS98" s="76"/>
      <c r="BT98" s="76"/>
      <c r="BU98" s="76"/>
      <c r="BV98" s="76"/>
      <c r="BW98" s="76"/>
      <c r="BX98" s="76"/>
      <c r="BY98" s="76"/>
      <c r="BZ98" s="76"/>
      <c r="CA98" s="76"/>
      <c r="CB98" s="76"/>
      <c r="CC98" s="76"/>
      <c r="CD98" s="76"/>
      <c r="CE98" s="76"/>
      <c r="CF98" s="76"/>
      <c r="CG98" s="76"/>
      <c r="CH98" s="76"/>
      <c r="CI98" s="76"/>
      <c r="CJ98" s="76"/>
      <c r="CK98" s="76"/>
      <c r="CL98" s="76"/>
      <c r="CM98" s="76"/>
      <c r="CN98" s="76"/>
      <c r="CO98" s="76"/>
      <c r="CP98" s="76"/>
      <c r="CQ98" s="76"/>
      <c r="CR98" s="76"/>
      <c r="CS98" s="76"/>
      <c r="CT98" s="76"/>
      <c r="CU98" s="76"/>
      <c r="CV98" s="76"/>
      <c r="CW98" s="76"/>
      <c r="CX98" s="76"/>
      <c r="CY98" s="76"/>
      <c r="CZ98" s="76"/>
      <c r="DA98" s="76"/>
      <c r="DB98" s="76"/>
      <c r="DC98" s="76"/>
      <c r="DD98" s="76"/>
      <c r="DE98" s="76"/>
      <c r="DF98" s="76"/>
      <c r="DG98" s="76"/>
      <c r="DH98" s="76"/>
      <c r="DI98" s="76"/>
      <c r="DJ98" s="76"/>
      <c r="DK98" s="76"/>
      <c r="DL98" s="76"/>
      <c r="DM98" s="76"/>
      <c r="DN98" s="76"/>
      <c r="DO98" s="76"/>
      <c r="DP98" s="76"/>
      <c r="DQ98" s="76"/>
      <c r="DR98" s="76"/>
      <c r="DS98" s="76"/>
      <c r="DT98" s="76"/>
      <c r="DU98" s="76"/>
      <c r="DV98" s="76"/>
      <c r="DW98" s="76"/>
      <c r="DX98" s="76"/>
      <c r="DY98" s="76"/>
      <c r="DZ98" s="76"/>
      <c r="EA98" s="76"/>
      <c r="EB98" s="76"/>
      <c r="EC98" s="76"/>
      <c r="ED98" s="76"/>
      <c r="EE98" s="76"/>
      <c r="EF98" s="76"/>
      <c r="EG98" s="76"/>
      <c r="EH98" s="76"/>
      <c r="EI98" s="76"/>
      <c r="EJ98" s="76"/>
      <c r="EK98" s="76"/>
      <c r="EL98" s="76"/>
      <c r="EM98" s="76"/>
      <c r="EN98" s="76"/>
      <c r="EO98" s="76"/>
      <c r="EP98" s="76"/>
      <c r="EQ98" s="76"/>
      <c r="ER98" s="76"/>
      <c r="ES98" s="76"/>
      <c r="ET98" s="76"/>
      <c r="EU98" s="76"/>
      <c r="EV98" s="76"/>
      <c r="EW98" s="76"/>
      <c r="EX98" s="76"/>
      <c r="EY98" s="76"/>
      <c r="EZ98" s="76"/>
      <c r="FA98" s="76"/>
      <c r="FB98" s="76"/>
      <c r="FC98" s="76"/>
      <c r="FD98" s="76"/>
      <c r="FE98" s="76"/>
      <c r="FF98" s="76"/>
      <c r="FG98" s="76"/>
      <c r="FH98" s="76"/>
      <c r="FI98" s="76"/>
      <c r="FJ98" s="76"/>
      <c r="FK98" s="76"/>
      <c r="FL98" s="76"/>
      <c r="FM98" s="76"/>
      <c r="FN98" s="76"/>
      <c r="FO98" s="76"/>
      <c r="FP98" s="76"/>
      <c r="FQ98" s="76"/>
      <c r="FR98" s="76"/>
      <c r="FS98" s="76"/>
      <c r="FT98" s="76"/>
      <c r="FU98" s="76"/>
      <c r="FV98" s="76"/>
      <c r="FW98" s="76"/>
      <c r="FX98" s="76"/>
      <c r="FY98" s="76"/>
      <c r="FZ98" s="76"/>
      <c r="GA98" s="76"/>
      <c r="GB98" s="76"/>
      <c r="GC98" s="76"/>
      <c r="GD98" s="76"/>
      <c r="GE98" s="76"/>
      <c r="GF98" s="76"/>
      <c r="GG98" s="76"/>
      <c r="GH98" s="76"/>
      <c r="GI98" s="76"/>
      <c r="GJ98" s="76"/>
      <c r="GK98" s="76"/>
      <c r="GL98" s="76"/>
      <c r="GM98" s="76"/>
      <c r="GN98" s="76"/>
      <c r="GO98" s="76"/>
      <c r="GP98" s="76"/>
      <c r="GQ98" s="76"/>
      <c r="GR98" s="76"/>
      <c r="GS98" s="76"/>
      <c r="GT98" s="76"/>
      <c r="GU98" s="76"/>
      <c r="GV98" s="76"/>
      <c r="GW98" s="76"/>
    </row>
    <row r="99" spans="1:205" ht="20.100000000000001" customHeight="1">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6"/>
      <c r="BR99" s="76"/>
      <c r="BS99" s="76"/>
      <c r="BT99" s="76"/>
      <c r="BU99" s="76"/>
      <c r="BV99" s="76"/>
      <c r="BW99" s="76"/>
      <c r="BX99" s="76"/>
      <c r="BY99" s="76"/>
      <c r="BZ99" s="76"/>
      <c r="CA99" s="76"/>
      <c r="CB99" s="76"/>
      <c r="CC99" s="76"/>
      <c r="CD99" s="76"/>
      <c r="CE99" s="76"/>
      <c r="CF99" s="76"/>
      <c r="CG99" s="76"/>
      <c r="CH99" s="76"/>
      <c r="CI99" s="76"/>
      <c r="CJ99" s="76"/>
      <c r="CK99" s="76"/>
      <c r="CL99" s="76"/>
      <c r="CM99" s="76"/>
      <c r="CN99" s="76"/>
      <c r="CO99" s="76"/>
      <c r="CP99" s="76"/>
      <c r="CQ99" s="76"/>
      <c r="CR99" s="76"/>
      <c r="CS99" s="76"/>
      <c r="CT99" s="76"/>
      <c r="CU99" s="76"/>
      <c r="CV99" s="76"/>
      <c r="CW99" s="76"/>
      <c r="CX99" s="76"/>
      <c r="CY99" s="76"/>
      <c r="CZ99" s="76"/>
      <c r="DA99" s="76"/>
      <c r="DB99" s="76"/>
      <c r="DC99" s="76"/>
      <c r="DD99" s="76"/>
      <c r="DE99" s="76"/>
      <c r="DF99" s="76"/>
      <c r="DG99" s="76"/>
      <c r="DH99" s="76"/>
      <c r="DI99" s="76"/>
      <c r="DJ99" s="76"/>
      <c r="DK99" s="76"/>
      <c r="DL99" s="76"/>
      <c r="DM99" s="76"/>
      <c r="DN99" s="76"/>
      <c r="DO99" s="76"/>
      <c r="DP99" s="76"/>
      <c r="DQ99" s="76"/>
      <c r="DR99" s="76"/>
      <c r="DS99" s="76"/>
      <c r="DT99" s="76"/>
      <c r="DU99" s="76"/>
      <c r="DV99" s="76"/>
      <c r="DW99" s="76"/>
      <c r="DX99" s="76"/>
      <c r="DY99" s="76"/>
      <c r="DZ99" s="76"/>
      <c r="EA99" s="76"/>
      <c r="EB99" s="76"/>
      <c r="EC99" s="76"/>
      <c r="ED99" s="76"/>
      <c r="EE99" s="76"/>
      <c r="EF99" s="76"/>
      <c r="EG99" s="76"/>
      <c r="EH99" s="76"/>
      <c r="EI99" s="76"/>
      <c r="EJ99" s="76"/>
      <c r="EK99" s="76"/>
      <c r="EL99" s="76"/>
      <c r="EM99" s="76"/>
      <c r="EN99" s="76"/>
      <c r="EO99" s="76"/>
      <c r="EP99" s="76"/>
      <c r="EQ99" s="76"/>
      <c r="ER99" s="76"/>
      <c r="ES99" s="76"/>
      <c r="ET99" s="76"/>
      <c r="EU99" s="76"/>
      <c r="EV99" s="76"/>
      <c r="EW99" s="76"/>
      <c r="EX99" s="76"/>
      <c r="EY99" s="76"/>
      <c r="EZ99" s="76"/>
      <c r="FA99" s="76"/>
      <c r="FB99" s="76"/>
      <c r="FC99" s="76"/>
      <c r="FD99" s="76"/>
      <c r="FE99" s="76"/>
      <c r="FF99" s="76"/>
      <c r="FG99" s="76"/>
      <c r="FH99" s="76"/>
      <c r="FI99" s="76"/>
      <c r="FJ99" s="76"/>
      <c r="FK99" s="76"/>
      <c r="FL99" s="76"/>
      <c r="FM99" s="76"/>
      <c r="FN99" s="76"/>
      <c r="FO99" s="76"/>
      <c r="FP99" s="76"/>
      <c r="FQ99" s="76"/>
      <c r="FR99" s="76"/>
      <c r="FS99" s="76"/>
      <c r="FT99" s="76"/>
      <c r="FU99" s="76"/>
      <c r="FV99" s="76"/>
      <c r="FW99" s="76"/>
      <c r="FX99" s="76"/>
      <c r="FY99" s="76"/>
      <c r="FZ99" s="76"/>
      <c r="GA99" s="76"/>
      <c r="GB99" s="76"/>
      <c r="GC99" s="76"/>
      <c r="GD99" s="76"/>
      <c r="GE99" s="76"/>
      <c r="GF99" s="76"/>
      <c r="GG99" s="76"/>
      <c r="GH99" s="76"/>
      <c r="GI99" s="76"/>
      <c r="GJ99" s="76"/>
      <c r="GK99" s="76"/>
      <c r="GL99" s="76"/>
      <c r="GM99" s="76"/>
      <c r="GN99" s="76"/>
      <c r="GO99" s="76"/>
      <c r="GP99" s="76"/>
      <c r="GQ99" s="76"/>
      <c r="GR99" s="76"/>
      <c r="GS99" s="76"/>
      <c r="GT99" s="76"/>
      <c r="GU99" s="76"/>
      <c r="GV99" s="76"/>
      <c r="GW99" s="76"/>
    </row>
    <row r="100" spans="1:205" ht="20.100000000000001" customHeight="1">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6"/>
      <c r="BR100" s="76"/>
      <c r="BS100" s="76"/>
      <c r="BT100" s="76"/>
      <c r="BU100" s="76"/>
      <c r="BV100" s="76"/>
      <c r="BW100" s="76"/>
      <c r="BX100" s="76"/>
      <c r="BY100" s="76"/>
      <c r="BZ100" s="76"/>
      <c r="CA100" s="76"/>
      <c r="CB100" s="76"/>
      <c r="CC100" s="76"/>
      <c r="CD100" s="76"/>
      <c r="CE100" s="76"/>
      <c r="CF100" s="76"/>
      <c r="CG100" s="76"/>
      <c r="CH100" s="76"/>
      <c r="CI100" s="76"/>
      <c r="CJ100" s="76"/>
      <c r="CK100" s="76"/>
      <c r="CL100" s="76"/>
      <c r="CM100" s="76"/>
      <c r="CN100" s="76"/>
      <c r="CO100" s="76"/>
      <c r="CP100" s="76"/>
      <c r="CQ100" s="76"/>
      <c r="CR100" s="76"/>
      <c r="CS100" s="76"/>
      <c r="CT100" s="76"/>
      <c r="CU100" s="76"/>
      <c r="CV100" s="76"/>
      <c r="CW100" s="76"/>
      <c r="CX100" s="76"/>
      <c r="CY100" s="76"/>
      <c r="CZ100" s="76"/>
      <c r="DA100" s="76"/>
      <c r="DB100" s="76"/>
      <c r="DC100" s="76"/>
      <c r="DD100" s="76"/>
      <c r="DE100" s="76"/>
      <c r="DF100" s="76"/>
      <c r="DG100" s="76"/>
      <c r="DH100" s="76"/>
      <c r="DI100" s="76"/>
      <c r="DJ100" s="76"/>
      <c r="DK100" s="76"/>
      <c r="DL100" s="76"/>
      <c r="DM100" s="76"/>
      <c r="DN100" s="76"/>
      <c r="DO100" s="76"/>
      <c r="DP100" s="76"/>
      <c r="DQ100" s="76"/>
      <c r="DR100" s="76"/>
      <c r="DS100" s="76"/>
      <c r="DT100" s="76"/>
      <c r="DU100" s="76"/>
      <c r="DV100" s="76"/>
      <c r="DW100" s="76"/>
      <c r="DX100" s="76"/>
      <c r="DY100" s="76"/>
      <c r="DZ100" s="76"/>
      <c r="EA100" s="76"/>
      <c r="EB100" s="76"/>
      <c r="EC100" s="76"/>
      <c r="ED100" s="76"/>
      <c r="EE100" s="76"/>
      <c r="EF100" s="76"/>
      <c r="EG100" s="76"/>
      <c r="EH100" s="76"/>
      <c r="EI100" s="76"/>
      <c r="EJ100" s="76"/>
      <c r="EK100" s="76"/>
      <c r="EL100" s="76"/>
      <c r="EM100" s="76"/>
      <c r="EN100" s="76"/>
      <c r="EO100" s="76"/>
      <c r="EP100" s="76"/>
      <c r="EQ100" s="76"/>
      <c r="ER100" s="76"/>
      <c r="ES100" s="76"/>
      <c r="ET100" s="76"/>
      <c r="EU100" s="76"/>
      <c r="EV100" s="76"/>
      <c r="EW100" s="76"/>
      <c r="EX100" s="76"/>
      <c r="EY100" s="76"/>
      <c r="EZ100" s="76"/>
      <c r="FA100" s="76"/>
      <c r="FB100" s="76"/>
      <c r="FC100" s="76"/>
      <c r="FD100" s="76"/>
      <c r="FE100" s="76"/>
      <c r="FF100" s="76"/>
      <c r="FG100" s="76"/>
      <c r="FH100" s="76"/>
      <c r="FI100" s="76"/>
      <c r="FJ100" s="76"/>
      <c r="FK100" s="76"/>
      <c r="FL100" s="76"/>
      <c r="FM100" s="76"/>
      <c r="FN100" s="76"/>
      <c r="FO100" s="76"/>
      <c r="FP100" s="76"/>
      <c r="FQ100" s="76"/>
      <c r="FR100" s="76"/>
      <c r="FS100" s="76"/>
      <c r="FT100" s="76"/>
      <c r="FU100" s="76"/>
      <c r="FV100" s="76"/>
      <c r="FW100" s="76"/>
      <c r="FX100" s="76"/>
      <c r="FY100" s="76"/>
      <c r="FZ100" s="76"/>
      <c r="GA100" s="76"/>
      <c r="GB100" s="76"/>
      <c r="GC100" s="76"/>
      <c r="GD100" s="76"/>
      <c r="GE100" s="76"/>
      <c r="GF100" s="76"/>
      <c r="GG100" s="76"/>
      <c r="GH100" s="76"/>
      <c r="GI100" s="76"/>
      <c r="GJ100" s="76"/>
      <c r="GK100" s="76"/>
      <c r="GL100" s="76"/>
      <c r="GM100" s="76"/>
      <c r="GN100" s="76"/>
      <c r="GO100" s="76"/>
      <c r="GP100" s="76"/>
      <c r="GQ100" s="76"/>
      <c r="GR100" s="76"/>
      <c r="GS100" s="76"/>
      <c r="GT100" s="76"/>
      <c r="GU100" s="76"/>
      <c r="GV100" s="76"/>
      <c r="GW100" s="76"/>
    </row>
    <row r="101" spans="1:205" ht="20.100000000000001" customHeight="1">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c r="BS101" s="76"/>
      <c r="BT101" s="76"/>
      <c r="BU101" s="76"/>
      <c r="BV101" s="76"/>
      <c r="BW101" s="76"/>
      <c r="BX101" s="76"/>
      <c r="BY101" s="76"/>
      <c r="BZ101" s="76"/>
      <c r="CA101" s="76"/>
      <c r="CB101" s="76"/>
      <c r="CC101" s="76"/>
      <c r="CD101" s="76"/>
      <c r="CE101" s="76"/>
      <c r="CF101" s="76"/>
      <c r="CG101" s="76"/>
      <c r="CH101" s="76"/>
      <c r="CI101" s="76"/>
      <c r="CJ101" s="76"/>
      <c r="CK101" s="76"/>
      <c r="CL101" s="76"/>
      <c r="CM101" s="76"/>
      <c r="CN101" s="76"/>
      <c r="CO101" s="76"/>
      <c r="CP101" s="76"/>
      <c r="CQ101" s="76"/>
      <c r="CR101" s="76"/>
      <c r="CS101" s="76"/>
      <c r="CT101" s="76"/>
      <c r="CU101" s="76"/>
      <c r="CV101" s="76"/>
      <c r="CW101" s="76"/>
      <c r="CX101" s="76"/>
      <c r="CY101" s="76"/>
      <c r="CZ101" s="76"/>
      <c r="DA101" s="76"/>
      <c r="DB101" s="76"/>
      <c r="DC101" s="76"/>
      <c r="DD101" s="76"/>
      <c r="DE101" s="76"/>
      <c r="DF101" s="76"/>
      <c r="DG101" s="76"/>
      <c r="DH101" s="76"/>
      <c r="DI101" s="76"/>
      <c r="DJ101" s="76"/>
      <c r="DK101" s="76"/>
      <c r="DL101" s="76"/>
      <c r="DM101" s="76"/>
      <c r="DN101" s="76"/>
      <c r="DO101" s="76"/>
      <c r="DP101" s="76"/>
      <c r="DQ101" s="76"/>
      <c r="DR101" s="76"/>
      <c r="DS101" s="76"/>
      <c r="DT101" s="76"/>
      <c r="DU101" s="76"/>
      <c r="DV101" s="76"/>
      <c r="DW101" s="76"/>
      <c r="DX101" s="76"/>
      <c r="DY101" s="76"/>
      <c r="DZ101" s="76"/>
      <c r="EA101" s="76"/>
      <c r="EB101" s="76"/>
      <c r="EC101" s="76"/>
      <c r="ED101" s="76"/>
      <c r="EE101" s="76"/>
      <c r="EF101" s="76"/>
      <c r="EG101" s="76"/>
      <c r="EH101" s="76"/>
      <c r="EI101" s="76"/>
      <c r="EJ101" s="76"/>
      <c r="EK101" s="76"/>
      <c r="EL101" s="76"/>
      <c r="EM101" s="76"/>
      <c r="EN101" s="76"/>
      <c r="EO101" s="76"/>
      <c r="EP101" s="76"/>
      <c r="EQ101" s="76"/>
      <c r="ER101" s="76"/>
      <c r="ES101" s="76"/>
      <c r="ET101" s="76"/>
      <c r="EU101" s="76"/>
      <c r="EV101" s="76"/>
      <c r="EW101" s="76"/>
      <c r="EX101" s="76"/>
      <c r="EY101" s="76"/>
      <c r="EZ101" s="76"/>
      <c r="FA101" s="76"/>
      <c r="FB101" s="76"/>
      <c r="FC101" s="76"/>
      <c r="FD101" s="76"/>
      <c r="FE101" s="76"/>
      <c r="FF101" s="76"/>
      <c r="FG101" s="76"/>
      <c r="FH101" s="76"/>
      <c r="FI101" s="76"/>
      <c r="FJ101" s="76"/>
      <c r="FK101" s="76"/>
      <c r="FL101" s="76"/>
      <c r="FM101" s="76"/>
      <c r="FN101" s="76"/>
      <c r="FO101" s="76"/>
      <c r="FP101" s="76"/>
      <c r="FQ101" s="76"/>
      <c r="FR101" s="76"/>
      <c r="FS101" s="76"/>
      <c r="FT101" s="76"/>
      <c r="FU101" s="76"/>
      <c r="FV101" s="76"/>
      <c r="FW101" s="76"/>
      <c r="FX101" s="76"/>
      <c r="FY101" s="76"/>
      <c r="FZ101" s="76"/>
      <c r="GA101" s="76"/>
      <c r="GB101" s="76"/>
      <c r="GC101" s="76"/>
      <c r="GD101" s="76"/>
      <c r="GE101" s="76"/>
      <c r="GF101" s="76"/>
      <c r="GG101" s="76"/>
      <c r="GH101" s="76"/>
      <c r="GI101" s="76"/>
      <c r="GJ101" s="76"/>
      <c r="GK101" s="76"/>
      <c r="GL101" s="76"/>
      <c r="GM101" s="76"/>
      <c r="GN101" s="76"/>
      <c r="GO101" s="76"/>
      <c r="GP101" s="76"/>
      <c r="GQ101" s="76"/>
      <c r="GR101" s="76"/>
      <c r="GS101" s="76"/>
      <c r="GT101" s="76"/>
      <c r="GU101" s="76"/>
      <c r="GV101" s="76"/>
      <c r="GW101" s="76"/>
    </row>
    <row r="102" spans="1:205" ht="20.100000000000001" customHeight="1">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6"/>
      <c r="BR102" s="76"/>
      <c r="BS102" s="76"/>
      <c r="BT102" s="76"/>
      <c r="BU102" s="76"/>
      <c r="BV102" s="76"/>
      <c r="BW102" s="76"/>
      <c r="BX102" s="76"/>
      <c r="BY102" s="76"/>
      <c r="BZ102" s="76"/>
      <c r="CA102" s="76"/>
      <c r="CB102" s="76"/>
      <c r="CC102" s="76"/>
      <c r="CD102" s="76"/>
      <c r="CE102" s="76"/>
      <c r="CF102" s="76"/>
      <c r="CG102" s="76"/>
      <c r="CH102" s="76"/>
      <c r="CI102" s="76"/>
      <c r="CJ102" s="76"/>
      <c r="CK102" s="76"/>
      <c r="CL102" s="76"/>
      <c r="CM102" s="76"/>
      <c r="CN102" s="76"/>
      <c r="CO102" s="76"/>
      <c r="CP102" s="76"/>
      <c r="CQ102" s="76"/>
      <c r="CR102" s="76"/>
      <c r="CS102" s="76"/>
      <c r="CT102" s="76"/>
      <c r="CU102" s="76"/>
      <c r="CV102" s="76"/>
      <c r="CW102" s="76"/>
      <c r="CX102" s="76"/>
      <c r="CY102" s="76"/>
      <c r="CZ102" s="76"/>
      <c r="DA102" s="76"/>
      <c r="DB102" s="76"/>
      <c r="DC102" s="76"/>
      <c r="DD102" s="76"/>
      <c r="DE102" s="76"/>
      <c r="DF102" s="76"/>
      <c r="DG102" s="76"/>
      <c r="DH102" s="76"/>
      <c r="DI102" s="76"/>
      <c r="DJ102" s="76"/>
      <c r="DK102" s="76"/>
      <c r="DL102" s="76"/>
      <c r="DM102" s="76"/>
      <c r="DN102" s="76"/>
      <c r="DO102" s="76"/>
      <c r="DP102" s="76"/>
      <c r="DQ102" s="76"/>
      <c r="DR102" s="76"/>
      <c r="DS102" s="76"/>
      <c r="DT102" s="76"/>
      <c r="DU102" s="76"/>
      <c r="DV102" s="76"/>
      <c r="DW102" s="76"/>
      <c r="DX102" s="76"/>
      <c r="DY102" s="76"/>
      <c r="DZ102" s="76"/>
      <c r="EA102" s="76"/>
      <c r="EB102" s="76"/>
      <c r="EC102" s="76"/>
      <c r="ED102" s="76"/>
      <c r="EE102" s="76"/>
      <c r="EF102" s="76"/>
      <c r="EG102" s="76"/>
      <c r="EH102" s="76"/>
      <c r="EI102" s="76"/>
      <c r="EJ102" s="76"/>
      <c r="EK102" s="76"/>
      <c r="EL102" s="76"/>
      <c r="EM102" s="76"/>
      <c r="EN102" s="76"/>
      <c r="EO102" s="76"/>
      <c r="EP102" s="76"/>
      <c r="EQ102" s="76"/>
      <c r="ER102" s="76"/>
      <c r="ES102" s="76"/>
      <c r="ET102" s="76"/>
      <c r="EU102" s="76"/>
      <c r="EV102" s="76"/>
      <c r="EW102" s="76"/>
      <c r="EX102" s="76"/>
      <c r="EY102" s="76"/>
      <c r="EZ102" s="76"/>
      <c r="FA102" s="76"/>
      <c r="FB102" s="76"/>
      <c r="FC102" s="76"/>
      <c r="FD102" s="76"/>
      <c r="FE102" s="76"/>
      <c r="FF102" s="76"/>
      <c r="FG102" s="76"/>
      <c r="FH102" s="76"/>
      <c r="FI102" s="76"/>
      <c r="FJ102" s="76"/>
      <c r="FK102" s="76"/>
      <c r="FL102" s="76"/>
      <c r="FM102" s="76"/>
      <c r="FN102" s="76"/>
      <c r="FO102" s="76"/>
      <c r="FP102" s="76"/>
      <c r="FQ102" s="76"/>
      <c r="FR102" s="76"/>
      <c r="FS102" s="76"/>
      <c r="FT102" s="76"/>
      <c r="FU102" s="76"/>
      <c r="FV102" s="76"/>
      <c r="FW102" s="76"/>
      <c r="FX102" s="76"/>
      <c r="FY102" s="76"/>
      <c r="FZ102" s="76"/>
      <c r="GA102" s="76"/>
      <c r="GB102" s="76"/>
      <c r="GC102" s="76"/>
      <c r="GD102" s="76"/>
      <c r="GE102" s="76"/>
      <c r="GF102" s="76"/>
      <c r="GG102" s="76"/>
      <c r="GH102" s="76"/>
      <c r="GI102" s="76"/>
      <c r="GJ102" s="76"/>
      <c r="GK102" s="76"/>
      <c r="GL102" s="76"/>
      <c r="GM102" s="76"/>
      <c r="GN102" s="76"/>
      <c r="GO102" s="76"/>
      <c r="GP102" s="76"/>
      <c r="GQ102" s="76"/>
      <c r="GR102" s="76"/>
      <c r="GS102" s="76"/>
      <c r="GT102" s="76"/>
      <c r="GU102" s="76"/>
      <c r="GV102" s="76"/>
      <c r="GW102" s="76"/>
    </row>
    <row r="103" spans="1:205" ht="20.100000000000001" customHeight="1">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6"/>
      <c r="BR103" s="76"/>
      <c r="BS103" s="76"/>
      <c r="BT103" s="76"/>
      <c r="BU103" s="76"/>
      <c r="BV103" s="76"/>
      <c r="BW103" s="76"/>
      <c r="BX103" s="76"/>
      <c r="BY103" s="76"/>
      <c r="BZ103" s="76"/>
      <c r="CA103" s="76"/>
      <c r="CB103" s="76"/>
      <c r="CC103" s="76"/>
      <c r="CD103" s="76"/>
      <c r="CE103" s="76"/>
      <c r="CF103" s="76"/>
      <c r="CG103" s="76"/>
      <c r="CH103" s="76"/>
      <c r="CI103" s="76"/>
      <c r="CJ103" s="76"/>
      <c r="CK103" s="76"/>
      <c r="CL103" s="76"/>
      <c r="CM103" s="76"/>
      <c r="CN103" s="76"/>
      <c r="CO103" s="76"/>
      <c r="CP103" s="76"/>
      <c r="CQ103" s="76"/>
      <c r="CR103" s="76"/>
      <c r="CS103" s="76"/>
      <c r="CT103" s="76"/>
      <c r="CU103" s="76"/>
      <c r="CV103" s="76"/>
      <c r="CW103" s="76"/>
      <c r="CX103" s="76"/>
      <c r="CY103" s="76"/>
      <c r="CZ103" s="76"/>
      <c r="DA103" s="76"/>
      <c r="DB103" s="76"/>
      <c r="DC103" s="76"/>
      <c r="DD103" s="76"/>
      <c r="DE103" s="76"/>
      <c r="DF103" s="76"/>
      <c r="DG103" s="76"/>
      <c r="DH103" s="76"/>
      <c r="DI103" s="76"/>
      <c r="DJ103" s="76"/>
      <c r="DK103" s="76"/>
      <c r="DL103" s="76"/>
      <c r="DM103" s="76"/>
      <c r="DN103" s="76"/>
      <c r="DO103" s="76"/>
      <c r="DP103" s="76"/>
      <c r="DQ103" s="76"/>
      <c r="DR103" s="76"/>
      <c r="DS103" s="76"/>
      <c r="DT103" s="76"/>
      <c r="DU103" s="76"/>
      <c r="DV103" s="76"/>
      <c r="DW103" s="76"/>
      <c r="DX103" s="76"/>
      <c r="DY103" s="76"/>
      <c r="DZ103" s="76"/>
      <c r="EA103" s="76"/>
      <c r="EB103" s="76"/>
      <c r="EC103" s="76"/>
      <c r="ED103" s="76"/>
      <c r="EE103" s="76"/>
      <c r="EF103" s="76"/>
      <c r="EG103" s="76"/>
      <c r="EH103" s="76"/>
      <c r="EI103" s="76"/>
      <c r="EJ103" s="76"/>
      <c r="EK103" s="76"/>
      <c r="EL103" s="76"/>
      <c r="EM103" s="76"/>
      <c r="EN103" s="76"/>
      <c r="EO103" s="76"/>
      <c r="EP103" s="76"/>
      <c r="EQ103" s="76"/>
      <c r="ER103" s="76"/>
      <c r="ES103" s="76"/>
      <c r="ET103" s="76"/>
      <c r="EU103" s="76"/>
      <c r="EV103" s="76"/>
      <c r="EW103" s="76"/>
      <c r="EX103" s="76"/>
      <c r="EY103" s="76"/>
      <c r="EZ103" s="76"/>
      <c r="FA103" s="76"/>
      <c r="FB103" s="76"/>
      <c r="FC103" s="76"/>
      <c r="FD103" s="76"/>
      <c r="FE103" s="76"/>
      <c r="FF103" s="76"/>
      <c r="FG103" s="76"/>
      <c r="FH103" s="76"/>
      <c r="FI103" s="76"/>
      <c r="FJ103" s="76"/>
      <c r="FK103" s="76"/>
      <c r="FL103" s="76"/>
      <c r="FM103" s="76"/>
      <c r="FN103" s="76"/>
      <c r="FO103" s="76"/>
      <c r="FP103" s="76"/>
      <c r="FQ103" s="76"/>
      <c r="FR103" s="76"/>
      <c r="FS103" s="76"/>
      <c r="FT103" s="76"/>
      <c r="FU103" s="76"/>
      <c r="FV103" s="76"/>
      <c r="FW103" s="76"/>
      <c r="FX103" s="76"/>
      <c r="FY103" s="76"/>
      <c r="FZ103" s="76"/>
      <c r="GA103" s="76"/>
      <c r="GB103" s="76"/>
      <c r="GC103" s="76"/>
      <c r="GD103" s="76"/>
      <c r="GE103" s="76"/>
      <c r="GF103" s="76"/>
      <c r="GG103" s="76"/>
      <c r="GH103" s="76"/>
      <c r="GI103" s="76"/>
      <c r="GJ103" s="76"/>
      <c r="GK103" s="76"/>
      <c r="GL103" s="76"/>
      <c r="GM103" s="76"/>
      <c r="GN103" s="76"/>
      <c r="GO103" s="76"/>
      <c r="GP103" s="76"/>
      <c r="GQ103" s="76"/>
      <c r="GR103" s="76"/>
      <c r="GS103" s="76"/>
      <c r="GT103" s="76"/>
      <c r="GU103" s="76"/>
      <c r="GV103" s="76"/>
      <c r="GW103" s="76"/>
    </row>
    <row r="104" spans="1:205" ht="20.100000000000001" customHeight="1">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76"/>
      <c r="BA104" s="76"/>
      <c r="BB104" s="76"/>
      <c r="BC104" s="76"/>
      <c r="BD104" s="76"/>
      <c r="BE104" s="76"/>
      <c r="BF104" s="76"/>
      <c r="BG104" s="76"/>
      <c r="BH104" s="76"/>
      <c r="BI104" s="76"/>
      <c r="BJ104" s="76"/>
      <c r="BK104" s="76"/>
      <c r="BL104" s="76"/>
      <c r="BM104" s="76"/>
      <c r="BN104" s="76"/>
      <c r="BO104" s="76"/>
      <c r="BP104" s="76"/>
      <c r="BQ104" s="76"/>
      <c r="BR104" s="76"/>
      <c r="BS104" s="76"/>
      <c r="BT104" s="76"/>
      <c r="BU104" s="76"/>
      <c r="BV104" s="76"/>
      <c r="BW104" s="76"/>
      <c r="BX104" s="76"/>
      <c r="BY104" s="76"/>
      <c r="BZ104" s="76"/>
      <c r="CA104" s="76"/>
      <c r="CB104" s="76"/>
      <c r="CC104" s="76"/>
      <c r="CD104" s="76"/>
      <c r="CE104" s="76"/>
      <c r="CF104" s="76"/>
      <c r="CG104" s="76"/>
      <c r="CH104" s="76"/>
      <c r="CI104" s="76"/>
      <c r="CJ104" s="76"/>
      <c r="CK104" s="76"/>
      <c r="CL104" s="76"/>
      <c r="CM104" s="76"/>
      <c r="CN104" s="76"/>
      <c r="CO104" s="76"/>
      <c r="CP104" s="76"/>
      <c r="CQ104" s="76"/>
      <c r="CR104" s="76"/>
      <c r="CS104" s="76"/>
      <c r="CT104" s="76"/>
      <c r="CU104" s="76"/>
      <c r="CV104" s="76"/>
      <c r="CW104" s="76"/>
      <c r="CX104" s="76"/>
      <c r="CY104" s="76"/>
      <c r="CZ104" s="76"/>
      <c r="DA104" s="76"/>
      <c r="DB104" s="76"/>
      <c r="DC104" s="76"/>
      <c r="DD104" s="76"/>
      <c r="DE104" s="76"/>
      <c r="DF104" s="76"/>
      <c r="DG104" s="76"/>
      <c r="DH104" s="76"/>
      <c r="DI104" s="76"/>
      <c r="DJ104" s="76"/>
      <c r="DK104" s="76"/>
      <c r="DL104" s="76"/>
      <c r="DM104" s="76"/>
      <c r="DN104" s="76"/>
      <c r="DO104" s="76"/>
      <c r="DP104" s="76"/>
      <c r="DQ104" s="76"/>
      <c r="DR104" s="76"/>
      <c r="DS104" s="76"/>
      <c r="DT104" s="76"/>
      <c r="DU104" s="76"/>
      <c r="DV104" s="76"/>
      <c r="DW104" s="76"/>
      <c r="DX104" s="76"/>
      <c r="DY104" s="76"/>
      <c r="DZ104" s="76"/>
      <c r="EA104" s="76"/>
      <c r="EB104" s="76"/>
      <c r="EC104" s="76"/>
      <c r="ED104" s="76"/>
      <c r="EE104" s="76"/>
      <c r="EF104" s="76"/>
      <c r="EG104" s="76"/>
      <c r="EH104" s="76"/>
      <c r="EI104" s="76"/>
      <c r="EJ104" s="76"/>
      <c r="EK104" s="76"/>
      <c r="EL104" s="76"/>
      <c r="EM104" s="76"/>
      <c r="EN104" s="76"/>
      <c r="EO104" s="76"/>
      <c r="EP104" s="76"/>
      <c r="EQ104" s="76"/>
      <c r="ER104" s="76"/>
      <c r="ES104" s="76"/>
      <c r="ET104" s="76"/>
      <c r="EU104" s="76"/>
      <c r="EV104" s="76"/>
      <c r="EW104" s="76"/>
      <c r="EX104" s="76"/>
      <c r="EY104" s="76"/>
      <c r="EZ104" s="76"/>
      <c r="FA104" s="76"/>
      <c r="FB104" s="76"/>
      <c r="FC104" s="76"/>
      <c r="FD104" s="76"/>
      <c r="FE104" s="76"/>
      <c r="FF104" s="76"/>
      <c r="FG104" s="76"/>
      <c r="FH104" s="76"/>
      <c r="FI104" s="76"/>
      <c r="FJ104" s="76"/>
      <c r="FK104" s="76"/>
      <c r="FL104" s="76"/>
      <c r="FM104" s="76"/>
      <c r="FN104" s="76"/>
      <c r="FO104" s="76"/>
      <c r="FP104" s="76"/>
      <c r="FQ104" s="76"/>
      <c r="FR104" s="76"/>
      <c r="FS104" s="76"/>
      <c r="FT104" s="76"/>
      <c r="FU104" s="76"/>
      <c r="FV104" s="76"/>
      <c r="FW104" s="76"/>
      <c r="FX104" s="76"/>
      <c r="FY104" s="76"/>
      <c r="FZ104" s="76"/>
      <c r="GA104" s="76"/>
      <c r="GB104" s="76"/>
      <c r="GC104" s="76"/>
      <c r="GD104" s="76"/>
      <c r="GE104" s="76"/>
      <c r="GF104" s="76"/>
      <c r="GG104" s="76"/>
      <c r="GH104" s="76"/>
      <c r="GI104" s="76"/>
      <c r="GJ104" s="76"/>
      <c r="GK104" s="76"/>
      <c r="GL104" s="76"/>
      <c r="GM104" s="76"/>
      <c r="GN104" s="76"/>
      <c r="GO104" s="76"/>
      <c r="GP104" s="76"/>
      <c r="GQ104" s="76"/>
      <c r="GR104" s="76"/>
      <c r="GS104" s="76"/>
      <c r="GT104" s="76"/>
      <c r="GU104" s="76"/>
      <c r="GV104" s="76"/>
      <c r="GW104" s="76"/>
    </row>
    <row r="105" spans="1:205" ht="20.100000000000001" customHeight="1">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76"/>
      <c r="BR105" s="76"/>
      <c r="BS105" s="76"/>
      <c r="BT105" s="76"/>
      <c r="BU105" s="76"/>
      <c r="BV105" s="76"/>
      <c r="BW105" s="76"/>
      <c r="BX105" s="76"/>
      <c r="BY105" s="76"/>
      <c r="BZ105" s="76"/>
      <c r="CA105" s="76"/>
      <c r="CB105" s="76"/>
      <c r="CC105" s="76"/>
      <c r="CD105" s="76"/>
      <c r="CE105" s="76"/>
      <c r="CF105" s="76"/>
      <c r="CG105" s="76"/>
      <c r="CH105" s="76"/>
      <c r="CI105" s="76"/>
      <c r="CJ105" s="76"/>
      <c r="CK105" s="76"/>
      <c r="CL105" s="76"/>
      <c r="CM105" s="76"/>
      <c r="CN105" s="76"/>
      <c r="CO105" s="76"/>
      <c r="CP105" s="76"/>
      <c r="CQ105" s="76"/>
      <c r="CR105" s="76"/>
      <c r="CS105" s="76"/>
      <c r="CT105" s="76"/>
      <c r="CU105" s="76"/>
      <c r="CV105" s="76"/>
      <c r="CW105" s="76"/>
      <c r="CX105" s="76"/>
      <c r="CY105" s="76"/>
      <c r="CZ105" s="76"/>
      <c r="DA105" s="76"/>
      <c r="DB105" s="76"/>
      <c r="DC105" s="76"/>
      <c r="DD105" s="76"/>
      <c r="DE105" s="76"/>
      <c r="DF105" s="76"/>
      <c r="DG105" s="76"/>
      <c r="DH105" s="76"/>
      <c r="DI105" s="76"/>
      <c r="DJ105" s="76"/>
      <c r="DK105" s="76"/>
      <c r="DL105" s="76"/>
      <c r="DM105" s="76"/>
      <c r="DN105" s="76"/>
      <c r="DO105" s="76"/>
      <c r="DP105" s="76"/>
      <c r="DQ105" s="76"/>
      <c r="DR105" s="76"/>
      <c r="DS105" s="76"/>
      <c r="DT105" s="76"/>
      <c r="DU105" s="76"/>
      <c r="DV105" s="76"/>
      <c r="DW105" s="76"/>
      <c r="DX105" s="76"/>
      <c r="DY105" s="76"/>
      <c r="DZ105" s="76"/>
      <c r="EA105" s="76"/>
      <c r="EB105" s="76"/>
      <c r="EC105" s="76"/>
      <c r="ED105" s="76"/>
      <c r="EE105" s="76"/>
      <c r="EF105" s="76"/>
      <c r="EG105" s="76"/>
      <c r="EH105" s="76"/>
      <c r="EI105" s="76"/>
      <c r="EJ105" s="76"/>
      <c r="EK105" s="76"/>
      <c r="EL105" s="76"/>
      <c r="EM105" s="76"/>
      <c r="EN105" s="76"/>
      <c r="EO105" s="76"/>
      <c r="EP105" s="76"/>
      <c r="EQ105" s="76"/>
      <c r="ER105" s="76"/>
      <c r="ES105" s="76"/>
      <c r="ET105" s="76"/>
      <c r="EU105" s="76"/>
      <c r="EV105" s="76"/>
      <c r="EW105" s="76"/>
      <c r="EX105" s="76"/>
      <c r="EY105" s="76"/>
      <c r="EZ105" s="76"/>
      <c r="FA105" s="76"/>
      <c r="FB105" s="76"/>
      <c r="FC105" s="76"/>
      <c r="FD105" s="76"/>
      <c r="FE105" s="76"/>
      <c r="FF105" s="76"/>
      <c r="FG105" s="76"/>
      <c r="FH105" s="76"/>
      <c r="FI105" s="76"/>
      <c r="FJ105" s="76"/>
      <c r="FK105" s="76"/>
      <c r="FL105" s="76"/>
      <c r="FM105" s="76"/>
      <c r="FN105" s="76"/>
      <c r="FO105" s="76"/>
      <c r="FP105" s="76"/>
      <c r="FQ105" s="76"/>
      <c r="FR105" s="76"/>
      <c r="FS105" s="76"/>
      <c r="FT105" s="76"/>
      <c r="FU105" s="76"/>
      <c r="FV105" s="76"/>
      <c r="FW105" s="76"/>
      <c r="FX105" s="76"/>
      <c r="FY105" s="76"/>
      <c r="FZ105" s="76"/>
      <c r="GA105" s="76"/>
      <c r="GB105" s="76"/>
      <c r="GC105" s="76"/>
      <c r="GD105" s="76"/>
      <c r="GE105" s="76"/>
      <c r="GF105" s="76"/>
      <c r="GG105" s="76"/>
      <c r="GH105" s="76"/>
      <c r="GI105" s="76"/>
      <c r="GJ105" s="76"/>
      <c r="GK105" s="76"/>
      <c r="GL105" s="76"/>
      <c r="GM105" s="76"/>
      <c r="GN105" s="76"/>
      <c r="GO105" s="76"/>
      <c r="GP105" s="76"/>
      <c r="GQ105" s="76"/>
      <c r="GR105" s="76"/>
      <c r="GS105" s="76"/>
      <c r="GT105" s="76"/>
      <c r="GU105" s="76"/>
      <c r="GV105" s="76"/>
      <c r="GW105" s="76"/>
    </row>
    <row r="106" spans="1:205" ht="20.100000000000001" customHeight="1">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6"/>
      <c r="AB106" s="76"/>
      <c r="AC106" s="76"/>
      <c r="AD106" s="76"/>
      <c r="AE106" s="76"/>
      <c r="AF106" s="76"/>
      <c r="AG106" s="76"/>
      <c r="AH106" s="76"/>
      <c r="AI106" s="76"/>
      <c r="AJ106" s="76"/>
      <c r="AK106" s="76"/>
      <c r="AL106" s="76"/>
      <c r="AM106" s="76"/>
      <c r="AN106" s="76"/>
      <c r="AO106" s="76"/>
      <c r="AP106" s="76"/>
      <c r="AQ106" s="76"/>
      <c r="AR106" s="76"/>
      <c r="AS106" s="76"/>
      <c r="AT106" s="76"/>
      <c r="AU106" s="76"/>
      <c r="AV106" s="76"/>
      <c r="AW106" s="76"/>
      <c r="AX106" s="76"/>
      <c r="AY106" s="76"/>
      <c r="AZ106" s="76"/>
      <c r="BA106" s="76"/>
      <c r="BB106" s="76"/>
      <c r="BC106" s="76"/>
      <c r="BD106" s="76"/>
      <c r="BE106" s="76"/>
      <c r="BF106" s="76"/>
      <c r="BG106" s="76"/>
      <c r="BH106" s="76"/>
      <c r="BI106" s="76"/>
      <c r="BJ106" s="76"/>
      <c r="BK106" s="76"/>
      <c r="BL106" s="76"/>
      <c r="BM106" s="76"/>
      <c r="BN106" s="76"/>
      <c r="BO106" s="76"/>
      <c r="BP106" s="76"/>
      <c r="BQ106" s="76"/>
      <c r="BR106" s="76"/>
      <c r="BS106" s="76"/>
      <c r="BT106" s="76"/>
      <c r="BU106" s="76"/>
      <c r="BV106" s="76"/>
      <c r="BW106" s="76"/>
      <c r="BX106" s="76"/>
      <c r="BY106" s="76"/>
      <c r="BZ106" s="76"/>
      <c r="CA106" s="76"/>
      <c r="CB106" s="76"/>
      <c r="CC106" s="76"/>
      <c r="CD106" s="76"/>
      <c r="CE106" s="76"/>
      <c r="CF106" s="76"/>
      <c r="CG106" s="76"/>
      <c r="CH106" s="76"/>
      <c r="CI106" s="76"/>
      <c r="CJ106" s="76"/>
      <c r="CK106" s="76"/>
      <c r="CL106" s="76"/>
      <c r="CM106" s="76"/>
      <c r="CN106" s="76"/>
      <c r="CO106" s="76"/>
      <c r="CP106" s="76"/>
      <c r="CQ106" s="76"/>
      <c r="CR106" s="76"/>
      <c r="CS106" s="76"/>
      <c r="CT106" s="76"/>
      <c r="CU106" s="76"/>
      <c r="CV106" s="76"/>
      <c r="CW106" s="76"/>
      <c r="CX106" s="76"/>
      <c r="CY106" s="76"/>
      <c r="CZ106" s="76"/>
      <c r="DA106" s="76"/>
      <c r="DB106" s="76"/>
      <c r="DC106" s="76"/>
      <c r="DD106" s="76"/>
      <c r="DE106" s="76"/>
      <c r="DF106" s="76"/>
      <c r="DG106" s="76"/>
      <c r="DH106" s="76"/>
      <c r="DI106" s="76"/>
      <c r="DJ106" s="76"/>
      <c r="DK106" s="76"/>
      <c r="DL106" s="76"/>
      <c r="DM106" s="76"/>
      <c r="DN106" s="76"/>
      <c r="DO106" s="76"/>
      <c r="DP106" s="76"/>
      <c r="DQ106" s="76"/>
      <c r="DR106" s="76"/>
      <c r="DS106" s="76"/>
      <c r="DT106" s="76"/>
      <c r="DU106" s="76"/>
      <c r="DV106" s="76"/>
      <c r="DW106" s="76"/>
      <c r="DX106" s="76"/>
      <c r="DY106" s="76"/>
      <c r="DZ106" s="76"/>
      <c r="EA106" s="76"/>
      <c r="EB106" s="76"/>
      <c r="EC106" s="76"/>
      <c r="ED106" s="76"/>
      <c r="EE106" s="76"/>
      <c r="EF106" s="76"/>
      <c r="EG106" s="76"/>
      <c r="EH106" s="76"/>
      <c r="EI106" s="76"/>
      <c r="EJ106" s="76"/>
      <c r="EK106" s="76"/>
      <c r="EL106" s="76"/>
      <c r="EM106" s="76"/>
      <c r="EN106" s="76"/>
      <c r="EO106" s="76"/>
      <c r="EP106" s="76"/>
      <c r="EQ106" s="76"/>
      <c r="ER106" s="76"/>
      <c r="ES106" s="76"/>
      <c r="ET106" s="76"/>
      <c r="EU106" s="76"/>
      <c r="EV106" s="76"/>
      <c r="EW106" s="76"/>
      <c r="EX106" s="76"/>
      <c r="EY106" s="76"/>
      <c r="EZ106" s="76"/>
      <c r="FA106" s="76"/>
      <c r="FB106" s="76"/>
      <c r="FC106" s="76"/>
      <c r="FD106" s="76"/>
      <c r="FE106" s="76"/>
      <c r="FF106" s="76"/>
      <c r="FG106" s="76"/>
      <c r="FH106" s="76"/>
      <c r="FI106" s="76"/>
      <c r="FJ106" s="76"/>
      <c r="FK106" s="76"/>
      <c r="FL106" s="76"/>
      <c r="FM106" s="76"/>
      <c r="FN106" s="76"/>
      <c r="FO106" s="76"/>
      <c r="FP106" s="76"/>
      <c r="FQ106" s="76"/>
      <c r="FR106" s="76"/>
      <c r="FS106" s="76"/>
      <c r="FT106" s="76"/>
      <c r="FU106" s="76"/>
      <c r="FV106" s="76"/>
      <c r="FW106" s="76"/>
      <c r="FX106" s="76"/>
      <c r="FY106" s="76"/>
      <c r="FZ106" s="76"/>
      <c r="GA106" s="76"/>
      <c r="GB106" s="76"/>
      <c r="GC106" s="76"/>
      <c r="GD106" s="76"/>
      <c r="GE106" s="76"/>
      <c r="GF106" s="76"/>
      <c r="GG106" s="76"/>
      <c r="GH106" s="76"/>
      <c r="GI106" s="76"/>
      <c r="GJ106" s="76"/>
      <c r="GK106" s="76"/>
      <c r="GL106" s="76"/>
      <c r="GM106" s="76"/>
      <c r="GN106" s="76"/>
      <c r="GO106" s="76"/>
      <c r="GP106" s="76"/>
      <c r="GQ106" s="76"/>
      <c r="GR106" s="76"/>
      <c r="GS106" s="76"/>
      <c r="GT106" s="76"/>
      <c r="GU106" s="76"/>
      <c r="GV106" s="76"/>
      <c r="GW106" s="76"/>
    </row>
    <row r="107" spans="1:205" ht="20.100000000000001" customHeight="1">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6"/>
      <c r="AB107" s="76"/>
      <c r="AC107" s="76"/>
      <c r="AD107" s="76"/>
      <c r="AE107" s="76"/>
      <c r="AF107" s="76"/>
      <c r="AG107" s="76"/>
      <c r="AH107" s="76"/>
      <c r="AI107" s="76"/>
      <c r="AJ107" s="76"/>
      <c r="AK107" s="76"/>
      <c r="AL107" s="76"/>
      <c r="AM107" s="76"/>
      <c r="AN107" s="76"/>
      <c r="AO107" s="76"/>
      <c r="AP107" s="76"/>
      <c r="AQ107" s="76"/>
      <c r="AR107" s="76"/>
      <c r="AS107" s="76"/>
      <c r="AT107" s="76"/>
      <c r="AU107" s="76"/>
      <c r="AV107" s="76"/>
      <c r="AW107" s="76"/>
      <c r="AX107" s="76"/>
      <c r="AY107" s="76"/>
      <c r="AZ107" s="76"/>
      <c r="BA107" s="76"/>
      <c r="BB107" s="76"/>
      <c r="BC107" s="76"/>
      <c r="BD107" s="76"/>
      <c r="BE107" s="76"/>
      <c r="BF107" s="76"/>
      <c r="BG107" s="76"/>
      <c r="BH107" s="76"/>
      <c r="BI107" s="76"/>
      <c r="BJ107" s="76"/>
      <c r="BK107" s="76"/>
      <c r="BL107" s="76"/>
      <c r="BM107" s="76"/>
      <c r="BN107" s="76"/>
      <c r="BO107" s="76"/>
      <c r="BP107" s="76"/>
      <c r="BQ107" s="76"/>
      <c r="BR107" s="76"/>
      <c r="BS107" s="76"/>
      <c r="BT107" s="76"/>
      <c r="BU107" s="76"/>
      <c r="BV107" s="76"/>
      <c r="BW107" s="76"/>
      <c r="BX107" s="76"/>
      <c r="BY107" s="76"/>
      <c r="BZ107" s="76"/>
      <c r="CA107" s="76"/>
      <c r="CB107" s="76"/>
      <c r="CC107" s="76"/>
      <c r="CD107" s="76"/>
      <c r="CE107" s="76"/>
      <c r="CF107" s="76"/>
      <c r="CG107" s="76"/>
      <c r="CH107" s="76"/>
      <c r="CI107" s="76"/>
      <c r="CJ107" s="76"/>
      <c r="CK107" s="76"/>
      <c r="CL107" s="76"/>
      <c r="CM107" s="76"/>
      <c r="CN107" s="76"/>
      <c r="CO107" s="76"/>
      <c r="CP107" s="76"/>
      <c r="CQ107" s="76"/>
      <c r="CR107" s="76"/>
      <c r="CS107" s="76"/>
      <c r="CT107" s="76"/>
      <c r="CU107" s="76"/>
      <c r="CV107" s="76"/>
      <c r="CW107" s="76"/>
      <c r="CX107" s="76"/>
      <c r="CY107" s="76"/>
      <c r="CZ107" s="76"/>
      <c r="DA107" s="76"/>
      <c r="DB107" s="76"/>
      <c r="DC107" s="76"/>
      <c r="DD107" s="76"/>
      <c r="DE107" s="76"/>
      <c r="DF107" s="76"/>
      <c r="DG107" s="76"/>
      <c r="DH107" s="76"/>
      <c r="DI107" s="76"/>
      <c r="DJ107" s="76"/>
      <c r="DK107" s="76"/>
      <c r="DL107" s="76"/>
      <c r="DM107" s="76"/>
      <c r="DN107" s="76"/>
      <c r="DO107" s="76"/>
      <c r="DP107" s="76"/>
      <c r="DQ107" s="76"/>
      <c r="DR107" s="76"/>
      <c r="DS107" s="76"/>
      <c r="DT107" s="76"/>
      <c r="DU107" s="76"/>
      <c r="DV107" s="76"/>
      <c r="DW107" s="76"/>
      <c r="DX107" s="76"/>
      <c r="DY107" s="76"/>
      <c r="DZ107" s="76"/>
      <c r="EA107" s="76"/>
      <c r="EB107" s="76"/>
      <c r="EC107" s="76"/>
      <c r="ED107" s="76"/>
      <c r="EE107" s="76"/>
      <c r="EF107" s="76"/>
      <c r="EG107" s="76"/>
      <c r="EH107" s="76"/>
      <c r="EI107" s="76"/>
      <c r="EJ107" s="76"/>
      <c r="EK107" s="76"/>
      <c r="EL107" s="76"/>
      <c r="EM107" s="76"/>
      <c r="EN107" s="76"/>
      <c r="EO107" s="76"/>
      <c r="EP107" s="76"/>
      <c r="EQ107" s="76"/>
      <c r="ER107" s="76"/>
      <c r="ES107" s="76"/>
      <c r="ET107" s="76"/>
      <c r="EU107" s="76"/>
      <c r="EV107" s="76"/>
      <c r="EW107" s="76"/>
      <c r="EX107" s="76"/>
      <c r="EY107" s="76"/>
      <c r="EZ107" s="76"/>
      <c r="FA107" s="76"/>
      <c r="FB107" s="76"/>
      <c r="FC107" s="76"/>
      <c r="FD107" s="76"/>
      <c r="FE107" s="76"/>
      <c r="FF107" s="76"/>
      <c r="FG107" s="76"/>
      <c r="FH107" s="76"/>
      <c r="FI107" s="76"/>
      <c r="FJ107" s="76"/>
      <c r="FK107" s="76"/>
      <c r="FL107" s="76"/>
      <c r="FM107" s="76"/>
      <c r="FN107" s="76"/>
      <c r="FO107" s="76"/>
      <c r="FP107" s="76"/>
      <c r="FQ107" s="76"/>
      <c r="FR107" s="76"/>
      <c r="FS107" s="76"/>
      <c r="FT107" s="76"/>
      <c r="FU107" s="76"/>
      <c r="FV107" s="76"/>
      <c r="FW107" s="76"/>
      <c r="FX107" s="76"/>
      <c r="FY107" s="76"/>
      <c r="FZ107" s="76"/>
      <c r="GA107" s="76"/>
      <c r="GB107" s="76"/>
      <c r="GC107" s="76"/>
      <c r="GD107" s="76"/>
      <c r="GE107" s="76"/>
      <c r="GF107" s="76"/>
      <c r="GG107" s="76"/>
      <c r="GH107" s="76"/>
      <c r="GI107" s="76"/>
      <c r="GJ107" s="76"/>
      <c r="GK107" s="76"/>
      <c r="GL107" s="76"/>
      <c r="GM107" s="76"/>
      <c r="GN107" s="76"/>
      <c r="GO107" s="76"/>
      <c r="GP107" s="76"/>
      <c r="GQ107" s="76"/>
      <c r="GR107" s="76"/>
      <c r="GS107" s="76"/>
      <c r="GT107" s="76"/>
      <c r="GU107" s="76"/>
      <c r="GV107" s="76"/>
      <c r="GW107" s="76"/>
    </row>
    <row r="108" spans="1:205" ht="20.100000000000001" customHeight="1">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row>
    <row r="109" spans="1:205" ht="20.100000000000001" customHeight="1">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row>
    <row r="110" spans="1:205" ht="20.100000000000001" customHeight="1">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c r="AA110" s="76"/>
      <c r="AB110" s="76"/>
      <c r="AC110" s="76"/>
      <c r="AD110" s="76"/>
      <c r="AE110" s="76"/>
      <c r="AF110" s="76"/>
      <c r="AG110" s="76"/>
      <c r="AH110" s="76"/>
      <c r="AI110" s="76"/>
      <c r="AJ110" s="76"/>
      <c r="AK110" s="76"/>
      <c r="AL110" s="76"/>
      <c r="AM110" s="76"/>
      <c r="AN110" s="76"/>
      <c r="AO110" s="76"/>
      <c r="AP110" s="76"/>
      <c r="AQ110" s="76"/>
      <c r="AR110" s="76"/>
      <c r="AS110" s="76"/>
      <c r="AT110" s="76"/>
      <c r="AU110" s="76"/>
      <c r="AV110" s="76"/>
      <c r="AW110" s="76"/>
      <c r="AX110" s="76"/>
      <c r="AY110" s="76"/>
      <c r="AZ110" s="76"/>
      <c r="BA110" s="76"/>
      <c r="BB110" s="76"/>
      <c r="BC110" s="76"/>
      <c r="BD110" s="76"/>
      <c r="BE110" s="76"/>
      <c r="BF110" s="76"/>
      <c r="BG110" s="76"/>
      <c r="BH110" s="76"/>
      <c r="BI110" s="76"/>
      <c r="BJ110" s="76"/>
      <c r="BK110" s="76"/>
      <c r="BL110" s="76"/>
      <c r="BM110" s="76"/>
      <c r="BN110" s="76"/>
      <c r="BO110" s="76"/>
      <c r="BP110" s="76"/>
      <c r="BQ110" s="76"/>
      <c r="BR110" s="76"/>
      <c r="BS110" s="76"/>
      <c r="BT110" s="76"/>
      <c r="BU110" s="76"/>
      <c r="BV110" s="76"/>
      <c r="BW110" s="76"/>
      <c r="BX110" s="76"/>
      <c r="BY110" s="76"/>
      <c r="BZ110" s="76"/>
      <c r="CA110" s="76"/>
      <c r="CB110" s="76"/>
      <c r="CC110" s="76"/>
      <c r="CD110" s="76"/>
      <c r="CE110" s="76"/>
      <c r="CF110" s="76"/>
      <c r="CG110" s="76"/>
      <c r="CH110" s="76"/>
      <c r="CI110" s="76"/>
      <c r="CJ110" s="76"/>
      <c r="CK110" s="76"/>
      <c r="CL110" s="76"/>
      <c r="CM110" s="76"/>
      <c r="CN110" s="76"/>
      <c r="CO110" s="76"/>
      <c r="CP110" s="76"/>
      <c r="CQ110" s="76"/>
      <c r="CR110" s="76"/>
      <c r="CS110" s="76"/>
      <c r="CT110" s="76"/>
      <c r="CU110" s="76"/>
      <c r="CV110" s="76"/>
      <c r="CW110" s="76"/>
      <c r="CX110" s="76"/>
      <c r="CY110" s="76"/>
      <c r="CZ110" s="76"/>
      <c r="DA110" s="76"/>
      <c r="DB110" s="76"/>
      <c r="DC110" s="76"/>
      <c r="DD110" s="76"/>
      <c r="DE110" s="76"/>
      <c r="DF110" s="76"/>
      <c r="DG110" s="76"/>
      <c r="DH110" s="76"/>
      <c r="DI110" s="76"/>
      <c r="DJ110" s="76"/>
      <c r="DK110" s="76"/>
      <c r="DL110" s="76"/>
      <c r="DM110" s="76"/>
      <c r="DN110" s="76"/>
      <c r="DO110" s="76"/>
      <c r="DP110" s="76"/>
      <c r="DQ110" s="76"/>
      <c r="DR110" s="76"/>
      <c r="DS110" s="76"/>
      <c r="DT110" s="76"/>
      <c r="DU110" s="76"/>
      <c r="DV110" s="76"/>
      <c r="DW110" s="76"/>
      <c r="DX110" s="76"/>
      <c r="DY110" s="76"/>
      <c r="DZ110" s="76"/>
      <c r="EA110" s="76"/>
      <c r="EB110" s="76"/>
      <c r="EC110" s="76"/>
      <c r="ED110" s="76"/>
      <c r="EE110" s="76"/>
      <c r="EF110" s="76"/>
      <c r="EG110" s="76"/>
      <c r="EH110" s="76"/>
      <c r="EI110" s="76"/>
      <c r="EJ110" s="76"/>
      <c r="EK110" s="76"/>
      <c r="EL110" s="76"/>
      <c r="EM110" s="76"/>
      <c r="EN110" s="76"/>
      <c r="EO110" s="76"/>
      <c r="EP110" s="76"/>
      <c r="EQ110" s="76"/>
      <c r="ER110" s="76"/>
      <c r="ES110" s="76"/>
      <c r="ET110" s="76"/>
      <c r="EU110" s="76"/>
      <c r="EV110" s="76"/>
      <c r="EW110" s="76"/>
      <c r="EX110" s="76"/>
      <c r="EY110" s="76"/>
      <c r="EZ110" s="76"/>
      <c r="FA110" s="76"/>
      <c r="FB110" s="76"/>
      <c r="FC110" s="76"/>
      <c r="FD110" s="76"/>
      <c r="FE110" s="76"/>
      <c r="FF110" s="76"/>
      <c r="FG110" s="76"/>
      <c r="FH110" s="76"/>
      <c r="FI110" s="76"/>
      <c r="FJ110" s="76"/>
      <c r="FK110" s="76"/>
      <c r="FL110" s="76"/>
      <c r="FM110" s="76"/>
      <c r="FN110" s="76"/>
      <c r="FO110" s="76"/>
      <c r="FP110" s="76"/>
      <c r="FQ110" s="76"/>
      <c r="FR110" s="76"/>
      <c r="FS110" s="76"/>
      <c r="FT110" s="76"/>
      <c r="FU110" s="76"/>
      <c r="FV110" s="76"/>
      <c r="FW110" s="76"/>
      <c r="FX110" s="76"/>
      <c r="FY110" s="76"/>
      <c r="FZ110" s="76"/>
      <c r="GA110" s="76"/>
      <c r="GB110" s="76"/>
      <c r="GC110" s="76"/>
      <c r="GD110" s="76"/>
      <c r="GE110" s="76"/>
      <c r="GF110" s="76"/>
      <c r="GG110" s="76"/>
      <c r="GH110" s="76"/>
      <c r="GI110" s="76"/>
      <c r="GJ110" s="76"/>
      <c r="GK110" s="76"/>
      <c r="GL110" s="76"/>
      <c r="GM110" s="76"/>
      <c r="GN110" s="76"/>
      <c r="GO110" s="76"/>
      <c r="GP110" s="76"/>
      <c r="GQ110" s="76"/>
      <c r="GR110" s="76"/>
      <c r="GS110" s="76"/>
      <c r="GT110" s="76"/>
      <c r="GU110" s="76"/>
      <c r="GV110" s="76"/>
      <c r="GW110" s="76"/>
    </row>
    <row r="111" spans="1:205" ht="20.100000000000001" customHeight="1">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row>
    <row r="112" spans="1:205" ht="20.100000000000001" customHeight="1">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row>
    <row r="113" spans="1:205" ht="20.100000000000001" customHeight="1">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6"/>
      <c r="AB113" s="76"/>
      <c r="AC113" s="76"/>
      <c r="AD113" s="76"/>
      <c r="AE113" s="76"/>
      <c r="AF113" s="76"/>
      <c r="AG113" s="76"/>
      <c r="AH113" s="76"/>
      <c r="AI113" s="76"/>
      <c r="AJ113" s="76"/>
      <c r="AK113" s="76"/>
      <c r="AL113" s="76"/>
      <c r="AM113" s="76"/>
      <c r="AN113" s="76"/>
      <c r="AO113" s="76"/>
      <c r="AP113" s="76"/>
      <c r="AQ113" s="76"/>
      <c r="AR113" s="76"/>
      <c r="AS113" s="76"/>
      <c r="AT113" s="76"/>
      <c r="AU113" s="76"/>
      <c r="AV113" s="76"/>
      <c r="AW113" s="76"/>
      <c r="AX113" s="76"/>
      <c r="AY113" s="76"/>
      <c r="AZ113" s="76"/>
      <c r="BA113" s="76"/>
      <c r="BB113" s="76"/>
      <c r="BC113" s="76"/>
      <c r="BD113" s="76"/>
      <c r="BE113" s="76"/>
      <c r="BF113" s="76"/>
      <c r="BG113" s="76"/>
      <c r="BH113" s="76"/>
      <c r="BI113" s="76"/>
      <c r="BJ113" s="76"/>
      <c r="BK113" s="76"/>
      <c r="BL113" s="76"/>
      <c r="BM113" s="76"/>
      <c r="BN113" s="76"/>
      <c r="BO113" s="76"/>
      <c r="BP113" s="76"/>
      <c r="BQ113" s="76"/>
      <c r="BR113" s="76"/>
      <c r="BS113" s="76"/>
      <c r="BT113" s="76"/>
      <c r="BU113" s="76"/>
      <c r="BV113" s="76"/>
      <c r="BW113" s="76"/>
      <c r="BX113" s="76"/>
      <c r="BY113" s="76"/>
      <c r="BZ113" s="76"/>
      <c r="CA113" s="76"/>
      <c r="CB113" s="76"/>
      <c r="CC113" s="76"/>
      <c r="CD113" s="76"/>
      <c r="CE113" s="76"/>
      <c r="CF113" s="76"/>
      <c r="CG113" s="76"/>
      <c r="CH113" s="76"/>
      <c r="CI113" s="76"/>
      <c r="CJ113" s="76"/>
      <c r="CK113" s="76"/>
      <c r="CL113" s="76"/>
      <c r="CM113" s="76"/>
      <c r="CN113" s="76"/>
      <c r="CO113" s="76"/>
      <c r="CP113" s="76"/>
      <c r="CQ113" s="76"/>
      <c r="CR113" s="76"/>
      <c r="CS113" s="76"/>
      <c r="CT113" s="76"/>
      <c r="CU113" s="76"/>
      <c r="CV113" s="76"/>
      <c r="CW113" s="76"/>
      <c r="CX113" s="76"/>
      <c r="CY113" s="76"/>
      <c r="CZ113" s="76"/>
      <c r="DA113" s="76"/>
      <c r="DB113" s="76"/>
      <c r="DC113" s="76"/>
      <c r="DD113" s="76"/>
      <c r="DE113" s="76"/>
      <c r="DF113" s="76"/>
      <c r="DG113" s="76"/>
      <c r="DH113" s="76"/>
      <c r="DI113" s="76"/>
      <c r="DJ113" s="76"/>
      <c r="DK113" s="76"/>
      <c r="DL113" s="76"/>
      <c r="DM113" s="76"/>
      <c r="DN113" s="76"/>
      <c r="DO113" s="76"/>
      <c r="DP113" s="76"/>
      <c r="DQ113" s="76"/>
      <c r="DR113" s="76"/>
      <c r="DS113" s="76"/>
      <c r="DT113" s="76"/>
      <c r="DU113" s="76"/>
      <c r="DV113" s="76"/>
      <c r="DW113" s="76"/>
      <c r="DX113" s="76"/>
      <c r="DY113" s="76"/>
      <c r="DZ113" s="76"/>
      <c r="EA113" s="76"/>
      <c r="EB113" s="76"/>
      <c r="EC113" s="76"/>
      <c r="ED113" s="76"/>
      <c r="EE113" s="76"/>
      <c r="EF113" s="76"/>
      <c r="EG113" s="76"/>
      <c r="EH113" s="76"/>
      <c r="EI113" s="76"/>
      <c r="EJ113" s="76"/>
      <c r="EK113" s="76"/>
      <c r="EL113" s="76"/>
      <c r="EM113" s="76"/>
      <c r="EN113" s="76"/>
      <c r="EO113" s="76"/>
      <c r="EP113" s="76"/>
      <c r="EQ113" s="76"/>
      <c r="ER113" s="76"/>
      <c r="ES113" s="76"/>
      <c r="ET113" s="76"/>
      <c r="EU113" s="76"/>
      <c r="EV113" s="76"/>
      <c r="EW113" s="76"/>
      <c r="EX113" s="76"/>
      <c r="EY113" s="76"/>
      <c r="EZ113" s="76"/>
      <c r="FA113" s="76"/>
      <c r="FB113" s="76"/>
      <c r="FC113" s="76"/>
      <c r="FD113" s="76"/>
      <c r="FE113" s="76"/>
      <c r="FF113" s="76"/>
      <c r="FG113" s="76"/>
      <c r="FH113" s="76"/>
      <c r="FI113" s="76"/>
      <c r="FJ113" s="76"/>
      <c r="FK113" s="76"/>
      <c r="FL113" s="76"/>
      <c r="FM113" s="76"/>
      <c r="FN113" s="76"/>
      <c r="FO113" s="76"/>
      <c r="FP113" s="76"/>
      <c r="FQ113" s="76"/>
      <c r="FR113" s="76"/>
      <c r="FS113" s="76"/>
      <c r="FT113" s="76"/>
      <c r="FU113" s="76"/>
      <c r="FV113" s="76"/>
      <c r="FW113" s="76"/>
      <c r="FX113" s="76"/>
      <c r="FY113" s="76"/>
      <c r="FZ113" s="76"/>
      <c r="GA113" s="76"/>
      <c r="GB113" s="76"/>
      <c r="GC113" s="76"/>
      <c r="GD113" s="76"/>
      <c r="GE113" s="76"/>
      <c r="GF113" s="76"/>
      <c r="GG113" s="76"/>
      <c r="GH113" s="76"/>
      <c r="GI113" s="76"/>
      <c r="GJ113" s="76"/>
      <c r="GK113" s="76"/>
      <c r="GL113" s="76"/>
      <c r="GM113" s="76"/>
      <c r="GN113" s="76"/>
      <c r="GO113" s="76"/>
      <c r="GP113" s="76"/>
      <c r="GQ113" s="76"/>
      <c r="GR113" s="76"/>
      <c r="GS113" s="76"/>
      <c r="GT113" s="76"/>
      <c r="GU113" s="76"/>
      <c r="GV113" s="76"/>
      <c r="GW113" s="76"/>
    </row>
    <row r="114" spans="1:205" ht="20.100000000000001" customHeight="1">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row>
    <row r="115" spans="1:205" ht="20.100000000000001" customHeight="1">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c r="BE115" s="76"/>
      <c r="BF115" s="76"/>
      <c r="BG115" s="76"/>
      <c r="BH115" s="76"/>
      <c r="BI115" s="76"/>
      <c r="BJ115" s="76"/>
      <c r="BK115" s="76"/>
      <c r="BL115" s="76"/>
      <c r="BM115" s="76"/>
      <c r="BN115" s="76"/>
      <c r="BO115" s="76"/>
      <c r="BP115" s="76"/>
      <c r="BQ115" s="76"/>
      <c r="BR115" s="76"/>
      <c r="BS115" s="76"/>
      <c r="BT115" s="76"/>
      <c r="BU115" s="76"/>
      <c r="BV115" s="76"/>
      <c r="BW115" s="76"/>
      <c r="BX115" s="76"/>
      <c r="BY115" s="76"/>
      <c r="BZ115" s="76"/>
      <c r="CA115" s="76"/>
      <c r="CB115" s="76"/>
      <c r="CC115" s="76"/>
      <c r="CD115" s="76"/>
      <c r="CE115" s="76"/>
      <c r="CF115" s="76"/>
      <c r="CG115" s="76"/>
      <c r="CH115" s="76"/>
      <c r="CI115" s="76"/>
      <c r="CJ115" s="76"/>
      <c r="CK115" s="76"/>
      <c r="CL115" s="76"/>
      <c r="CM115" s="76"/>
      <c r="CN115" s="76"/>
      <c r="CO115" s="76"/>
      <c r="CP115" s="76"/>
      <c r="CQ115" s="76"/>
      <c r="CR115" s="76"/>
      <c r="CS115" s="76"/>
      <c r="CT115" s="76"/>
      <c r="CU115" s="76"/>
      <c r="CV115" s="76"/>
      <c r="CW115" s="76"/>
      <c r="CX115" s="76"/>
      <c r="CY115" s="76"/>
      <c r="CZ115" s="76"/>
      <c r="DA115" s="76"/>
      <c r="DB115" s="76"/>
      <c r="DC115" s="76"/>
      <c r="DD115" s="76"/>
      <c r="DE115" s="76"/>
      <c r="DF115" s="76"/>
      <c r="DG115" s="76"/>
      <c r="DH115" s="76"/>
      <c r="DI115" s="76"/>
      <c r="DJ115" s="76"/>
      <c r="DK115" s="76"/>
      <c r="DL115" s="76"/>
      <c r="DM115" s="76"/>
      <c r="DN115" s="76"/>
      <c r="DO115" s="76"/>
      <c r="DP115" s="76"/>
      <c r="DQ115" s="76"/>
      <c r="DR115" s="76"/>
      <c r="DS115" s="76"/>
      <c r="DT115" s="76"/>
      <c r="DU115" s="76"/>
      <c r="DV115" s="76"/>
      <c r="DW115" s="76"/>
      <c r="DX115" s="76"/>
      <c r="DY115" s="76"/>
      <c r="DZ115" s="76"/>
      <c r="EA115" s="76"/>
      <c r="EB115" s="76"/>
      <c r="EC115" s="76"/>
      <c r="ED115" s="76"/>
      <c r="EE115" s="76"/>
      <c r="EF115" s="76"/>
      <c r="EG115" s="76"/>
      <c r="EH115" s="76"/>
      <c r="EI115" s="76"/>
      <c r="EJ115" s="76"/>
      <c r="EK115" s="76"/>
      <c r="EL115" s="76"/>
      <c r="EM115" s="76"/>
      <c r="EN115" s="76"/>
      <c r="EO115" s="76"/>
      <c r="EP115" s="76"/>
      <c r="EQ115" s="76"/>
      <c r="ER115" s="76"/>
      <c r="ES115" s="76"/>
      <c r="ET115" s="76"/>
      <c r="EU115" s="76"/>
      <c r="EV115" s="76"/>
      <c r="EW115" s="76"/>
      <c r="EX115" s="76"/>
      <c r="EY115" s="76"/>
      <c r="EZ115" s="76"/>
      <c r="FA115" s="76"/>
      <c r="FB115" s="76"/>
      <c r="FC115" s="76"/>
      <c r="FD115" s="76"/>
      <c r="FE115" s="76"/>
      <c r="FF115" s="76"/>
      <c r="FG115" s="76"/>
      <c r="FH115" s="76"/>
      <c r="FI115" s="76"/>
      <c r="FJ115" s="76"/>
      <c r="FK115" s="76"/>
      <c r="FL115" s="76"/>
      <c r="FM115" s="76"/>
      <c r="FN115" s="76"/>
      <c r="FO115" s="76"/>
      <c r="FP115" s="76"/>
      <c r="FQ115" s="76"/>
      <c r="FR115" s="76"/>
      <c r="FS115" s="76"/>
      <c r="FT115" s="76"/>
      <c r="FU115" s="76"/>
      <c r="FV115" s="76"/>
      <c r="FW115" s="76"/>
      <c r="FX115" s="76"/>
      <c r="FY115" s="76"/>
      <c r="FZ115" s="76"/>
      <c r="GA115" s="76"/>
      <c r="GB115" s="76"/>
      <c r="GC115" s="76"/>
      <c r="GD115" s="76"/>
      <c r="GE115" s="76"/>
      <c r="GF115" s="76"/>
      <c r="GG115" s="76"/>
      <c r="GH115" s="76"/>
      <c r="GI115" s="76"/>
      <c r="GJ115" s="76"/>
      <c r="GK115" s="76"/>
      <c r="GL115" s="76"/>
      <c r="GM115" s="76"/>
      <c r="GN115" s="76"/>
      <c r="GO115" s="76"/>
      <c r="GP115" s="76"/>
      <c r="GQ115" s="76"/>
      <c r="GR115" s="76"/>
      <c r="GS115" s="76"/>
      <c r="GT115" s="76"/>
      <c r="GU115" s="76"/>
      <c r="GV115" s="76"/>
      <c r="GW115" s="76"/>
    </row>
    <row r="116" spans="1:205" ht="20.100000000000001" customHeight="1">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c r="AA116" s="76"/>
      <c r="AB116" s="76"/>
      <c r="AC116" s="76"/>
      <c r="AD116" s="76"/>
      <c r="AE116" s="76"/>
      <c r="AF116" s="76"/>
      <c r="AG116" s="76"/>
      <c r="AH116" s="76"/>
      <c r="AI116" s="76"/>
      <c r="AJ116" s="76"/>
      <c r="AK116" s="76"/>
      <c r="AL116" s="76"/>
      <c r="AM116" s="76"/>
      <c r="AN116" s="76"/>
      <c r="AO116" s="76"/>
      <c r="AP116" s="76"/>
      <c r="AQ116" s="76"/>
      <c r="AR116" s="76"/>
      <c r="AS116" s="76"/>
      <c r="AT116" s="76"/>
      <c r="AU116" s="76"/>
      <c r="AV116" s="76"/>
      <c r="AW116" s="76"/>
      <c r="AX116" s="76"/>
      <c r="AY116" s="76"/>
      <c r="AZ116" s="76"/>
      <c r="BA116" s="76"/>
      <c r="BB116" s="76"/>
      <c r="BC116" s="76"/>
      <c r="BD116" s="76"/>
      <c r="BE116" s="76"/>
      <c r="BF116" s="76"/>
      <c r="BG116" s="76"/>
      <c r="BH116" s="76"/>
      <c r="BI116" s="76"/>
      <c r="BJ116" s="76"/>
      <c r="BK116" s="76"/>
      <c r="BL116" s="76"/>
      <c r="BM116" s="76"/>
      <c r="BN116" s="76"/>
      <c r="BO116" s="76"/>
      <c r="BP116" s="76"/>
      <c r="BQ116" s="76"/>
      <c r="BR116" s="76"/>
      <c r="BS116" s="76"/>
      <c r="BT116" s="76"/>
      <c r="BU116" s="76"/>
      <c r="BV116" s="76"/>
      <c r="BW116" s="76"/>
      <c r="BX116" s="76"/>
      <c r="BY116" s="76"/>
      <c r="BZ116" s="76"/>
      <c r="CA116" s="76"/>
      <c r="CB116" s="76"/>
      <c r="CC116" s="76"/>
      <c r="CD116" s="76"/>
      <c r="CE116" s="76"/>
      <c r="CF116" s="76"/>
      <c r="CG116" s="76"/>
      <c r="CH116" s="76"/>
      <c r="CI116" s="76"/>
      <c r="CJ116" s="76"/>
      <c r="CK116" s="76"/>
      <c r="CL116" s="76"/>
      <c r="CM116" s="76"/>
      <c r="CN116" s="76"/>
      <c r="CO116" s="76"/>
      <c r="CP116" s="76"/>
      <c r="CQ116" s="76"/>
      <c r="CR116" s="76"/>
      <c r="CS116" s="76"/>
      <c r="CT116" s="76"/>
      <c r="CU116" s="76"/>
      <c r="CV116" s="76"/>
      <c r="CW116" s="76"/>
      <c r="CX116" s="76"/>
      <c r="CY116" s="76"/>
      <c r="CZ116" s="76"/>
      <c r="DA116" s="76"/>
      <c r="DB116" s="76"/>
      <c r="DC116" s="76"/>
      <c r="DD116" s="76"/>
      <c r="DE116" s="76"/>
      <c r="DF116" s="76"/>
      <c r="DG116" s="76"/>
      <c r="DH116" s="76"/>
      <c r="DI116" s="76"/>
      <c r="DJ116" s="76"/>
      <c r="DK116" s="76"/>
      <c r="DL116" s="76"/>
      <c r="DM116" s="76"/>
      <c r="DN116" s="76"/>
      <c r="DO116" s="76"/>
      <c r="DP116" s="76"/>
      <c r="DQ116" s="76"/>
      <c r="DR116" s="76"/>
      <c r="DS116" s="76"/>
      <c r="DT116" s="76"/>
      <c r="DU116" s="76"/>
      <c r="DV116" s="76"/>
      <c r="DW116" s="76"/>
      <c r="DX116" s="76"/>
      <c r="DY116" s="76"/>
      <c r="DZ116" s="76"/>
      <c r="EA116" s="76"/>
      <c r="EB116" s="76"/>
      <c r="EC116" s="76"/>
      <c r="ED116" s="76"/>
      <c r="EE116" s="76"/>
      <c r="EF116" s="76"/>
      <c r="EG116" s="76"/>
      <c r="EH116" s="76"/>
      <c r="EI116" s="76"/>
      <c r="EJ116" s="76"/>
      <c r="EK116" s="76"/>
      <c r="EL116" s="76"/>
      <c r="EM116" s="76"/>
      <c r="EN116" s="76"/>
      <c r="EO116" s="76"/>
      <c r="EP116" s="76"/>
      <c r="EQ116" s="76"/>
      <c r="ER116" s="76"/>
      <c r="ES116" s="76"/>
      <c r="ET116" s="76"/>
      <c r="EU116" s="76"/>
      <c r="EV116" s="76"/>
      <c r="EW116" s="76"/>
      <c r="EX116" s="76"/>
      <c r="EY116" s="76"/>
      <c r="EZ116" s="76"/>
      <c r="FA116" s="76"/>
      <c r="FB116" s="76"/>
      <c r="FC116" s="76"/>
      <c r="FD116" s="76"/>
      <c r="FE116" s="76"/>
      <c r="FF116" s="76"/>
      <c r="FG116" s="76"/>
      <c r="FH116" s="76"/>
      <c r="FI116" s="76"/>
      <c r="FJ116" s="76"/>
      <c r="FK116" s="76"/>
      <c r="FL116" s="76"/>
      <c r="FM116" s="76"/>
      <c r="FN116" s="76"/>
      <c r="FO116" s="76"/>
      <c r="FP116" s="76"/>
      <c r="FQ116" s="76"/>
      <c r="FR116" s="76"/>
      <c r="FS116" s="76"/>
      <c r="FT116" s="76"/>
      <c r="FU116" s="76"/>
      <c r="FV116" s="76"/>
      <c r="FW116" s="76"/>
      <c r="FX116" s="76"/>
      <c r="FY116" s="76"/>
      <c r="FZ116" s="76"/>
      <c r="GA116" s="76"/>
      <c r="GB116" s="76"/>
      <c r="GC116" s="76"/>
      <c r="GD116" s="76"/>
      <c r="GE116" s="76"/>
      <c r="GF116" s="76"/>
      <c r="GG116" s="76"/>
      <c r="GH116" s="76"/>
      <c r="GI116" s="76"/>
      <c r="GJ116" s="76"/>
      <c r="GK116" s="76"/>
      <c r="GL116" s="76"/>
      <c r="GM116" s="76"/>
      <c r="GN116" s="76"/>
      <c r="GO116" s="76"/>
      <c r="GP116" s="76"/>
      <c r="GQ116" s="76"/>
      <c r="GR116" s="76"/>
      <c r="GS116" s="76"/>
      <c r="GT116" s="76"/>
      <c r="GU116" s="76"/>
      <c r="GV116" s="76"/>
      <c r="GW116" s="76"/>
    </row>
    <row r="117" spans="1:205" ht="20.100000000000001" customHeight="1">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6"/>
      <c r="AB117" s="76"/>
      <c r="AC117" s="76"/>
      <c r="AD117" s="76"/>
      <c r="AE117" s="76"/>
      <c r="AF117" s="76"/>
      <c r="AG117" s="76"/>
      <c r="AH117" s="76"/>
      <c r="AI117" s="76"/>
      <c r="AJ117" s="76"/>
      <c r="AK117" s="76"/>
      <c r="AL117" s="76"/>
      <c r="AM117" s="76"/>
      <c r="AN117" s="76"/>
      <c r="AO117" s="76"/>
      <c r="AP117" s="76"/>
      <c r="AQ117" s="76"/>
      <c r="AR117" s="76"/>
      <c r="AS117" s="76"/>
      <c r="AT117" s="76"/>
      <c r="AU117" s="76"/>
      <c r="AV117" s="76"/>
      <c r="AW117" s="76"/>
      <c r="AX117" s="76"/>
      <c r="AY117" s="76"/>
      <c r="AZ117" s="76"/>
      <c r="BA117" s="76"/>
      <c r="BB117" s="76"/>
      <c r="BC117" s="76"/>
      <c r="BD117" s="76"/>
      <c r="BE117" s="76"/>
      <c r="BF117" s="76"/>
      <c r="BG117" s="76"/>
      <c r="BH117" s="76"/>
      <c r="BI117" s="76"/>
      <c r="BJ117" s="76"/>
      <c r="BK117" s="76"/>
      <c r="BL117" s="76"/>
      <c r="BM117" s="76"/>
      <c r="BN117" s="76"/>
      <c r="BO117" s="76"/>
      <c r="BP117" s="76"/>
      <c r="BQ117" s="76"/>
      <c r="BR117" s="76"/>
      <c r="BS117" s="76"/>
      <c r="BT117" s="76"/>
      <c r="BU117" s="76"/>
      <c r="BV117" s="76"/>
      <c r="BW117" s="76"/>
      <c r="BX117" s="76"/>
      <c r="BY117" s="76"/>
      <c r="BZ117" s="76"/>
      <c r="CA117" s="76"/>
      <c r="CB117" s="76"/>
      <c r="CC117" s="76"/>
      <c r="CD117" s="76"/>
      <c r="CE117" s="76"/>
      <c r="CF117" s="76"/>
      <c r="CG117" s="76"/>
      <c r="CH117" s="76"/>
      <c r="CI117" s="76"/>
      <c r="CJ117" s="76"/>
      <c r="CK117" s="76"/>
      <c r="CL117" s="76"/>
      <c r="CM117" s="76"/>
      <c r="CN117" s="76"/>
      <c r="CO117" s="76"/>
      <c r="CP117" s="76"/>
      <c r="CQ117" s="76"/>
      <c r="CR117" s="76"/>
      <c r="CS117" s="76"/>
      <c r="CT117" s="76"/>
      <c r="CU117" s="76"/>
      <c r="CV117" s="76"/>
      <c r="CW117" s="76"/>
      <c r="CX117" s="76"/>
      <c r="CY117" s="76"/>
      <c r="CZ117" s="76"/>
      <c r="DA117" s="76"/>
      <c r="DB117" s="76"/>
      <c r="DC117" s="76"/>
      <c r="DD117" s="76"/>
      <c r="DE117" s="76"/>
      <c r="DF117" s="76"/>
      <c r="DG117" s="76"/>
      <c r="DH117" s="76"/>
      <c r="DI117" s="76"/>
      <c r="DJ117" s="76"/>
      <c r="DK117" s="76"/>
      <c r="DL117" s="76"/>
      <c r="DM117" s="76"/>
      <c r="DN117" s="76"/>
      <c r="DO117" s="76"/>
      <c r="DP117" s="76"/>
      <c r="DQ117" s="76"/>
      <c r="DR117" s="76"/>
      <c r="DS117" s="76"/>
      <c r="DT117" s="76"/>
      <c r="DU117" s="76"/>
      <c r="DV117" s="76"/>
      <c r="DW117" s="76"/>
      <c r="DX117" s="76"/>
      <c r="DY117" s="76"/>
      <c r="DZ117" s="76"/>
      <c r="EA117" s="76"/>
      <c r="EB117" s="76"/>
      <c r="EC117" s="76"/>
      <c r="ED117" s="76"/>
      <c r="EE117" s="76"/>
      <c r="EF117" s="76"/>
      <c r="EG117" s="76"/>
      <c r="EH117" s="76"/>
      <c r="EI117" s="76"/>
      <c r="EJ117" s="76"/>
      <c r="EK117" s="76"/>
      <c r="EL117" s="76"/>
      <c r="EM117" s="76"/>
      <c r="EN117" s="76"/>
      <c r="EO117" s="76"/>
      <c r="EP117" s="76"/>
      <c r="EQ117" s="76"/>
      <c r="ER117" s="76"/>
      <c r="ES117" s="76"/>
      <c r="ET117" s="76"/>
      <c r="EU117" s="76"/>
      <c r="EV117" s="76"/>
      <c r="EW117" s="76"/>
      <c r="EX117" s="76"/>
      <c r="EY117" s="76"/>
      <c r="EZ117" s="76"/>
      <c r="FA117" s="76"/>
      <c r="FB117" s="76"/>
      <c r="FC117" s="76"/>
      <c r="FD117" s="76"/>
      <c r="FE117" s="76"/>
      <c r="FF117" s="76"/>
      <c r="FG117" s="76"/>
      <c r="FH117" s="76"/>
      <c r="FI117" s="76"/>
      <c r="FJ117" s="76"/>
      <c r="FK117" s="76"/>
      <c r="FL117" s="76"/>
      <c r="FM117" s="76"/>
      <c r="FN117" s="76"/>
      <c r="FO117" s="76"/>
      <c r="FP117" s="76"/>
      <c r="FQ117" s="76"/>
      <c r="FR117" s="76"/>
      <c r="FS117" s="76"/>
      <c r="FT117" s="76"/>
      <c r="FU117" s="76"/>
      <c r="FV117" s="76"/>
      <c r="FW117" s="76"/>
      <c r="FX117" s="76"/>
      <c r="FY117" s="76"/>
      <c r="FZ117" s="76"/>
      <c r="GA117" s="76"/>
      <c r="GB117" s="76"/>
      <c r="GC117" s="76"/>
      <c r="GD117" s="76"/>
      <c r="GE117" s="76"/>
      <c r="GF117" s="76"/>
      <c r="GG117" s="76"/>
      <c r="GH117" s="76"/>
      <c r="GI117" s="76"/>
      <c r="GJ117" s="76"/>
      <c r="GK117" s="76"/>
      <c r="GL117" s="76"/>
      <c r="GM117" s="76"/>
      <c r="GN117" s="76"/>
      <c r="GO117" s="76"/>
      <c r="GP117" s="76"/>
      <c r="GQ117" s="76"/>
      <c r="GR117" s="76"/>
      <c r="GS117" s="76"/>
      <c r="GT117" s="76"/>
      <c r="GU117" s="76"/>
      <c r="GV117" s="76"/>
      <c r="GW117" s="76"/>
    </row>
    <row r="118" spans="1:205" ht="20.100000000000001" customHeight="1">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6"/>
      <c r="AB118" s="76"/>
      <c r="AC118" s="76"/>
      <c r="AD118" s="76"/>
      <c r="AE118" s="76"/>
      <c r="AF118" s="76"/>
      <c r="AG118" s="76"/>
      <c r="AH118" s="76"/>
      <c r="AI118" s="76"/>
      <c r="AJ118" s="76"/>
      <c r="AK118" s="76"/>
      <c r="AL118" s="76"/>
      <c r="AM118" s="76"/>
      <c r="AN118" s="76"/>
      <c r="AO118" s="76"/>
      <c r="AP118" s="76"/>
      <c r="AQ118" s="76"/>
      <c r="AR118" s="76"/>
      <c r="AS118" s="76"/>
      <c r="AT118" s="76"/>
      <c r="AU118" s="76"/>
      <c r="AV118" s="76"/>
      <c r="AW118" s="76"/>
      <c r="AX118" s="76"/>
      <c r="AY118" s="76"/>
      <c r="AZ118" s="76"/>
      <c r="BA118" s="76"/>
      <c r="BB118" s="76"/>
      <c r="BC118" s="76"/>
      <c r="BD118" s="76"/>
      <c r="BE118" s="76"/>
      <c r="BF118" s="76"/>
      <c r="BG118" s="76"/>
      <c r="BH118" s="76"/>
      <c r="BI118" s="76"/>
      <c r="BJ118" s="76"/>
      <c r="BK118" s="76"/>
      <c r="BL118" s="76"/>
      <c r="BM118" s="76"/>
      <c r="BN118" s="76"/>
      <c r="BO118" s="76"/>
      <c r="BP118" s="76"/>
      <c r="BQ118" s="76"/>
      <c r="BR118" s="76"/>
      <c r="BS118" s="76"/>
      <c r="BT118" s="76"/>
      <c r="BU118" s="76"/>
      <c r="BV118" s="76"/>
      <c r="BW118" s="76"/>
      <c r="BX118" s="76"/>
      <c r="BY118" s="76"/>
      <c r="BZ118" s="76"/>
      <c r="CA118" s="76"/>
      <c r="CB118" s="76"/>
      <c r="CC118" s="76"/>
      <c r="CD118" s="76"/>
      <c r="CE118" s="76"/>
      <c r="CF118" s="76"/>
      <c r="CG118" s="76"/>
      <c r="CH118" s="76"/>
      <c r="CI118" s="76"/>
      <c r="CJ118" s="76"/>
      <c r="CK118" s="76"/>
      <c r="CL118" s="76"/>
      <c r="CM118" s="76"/>
      <c r="CN118" s="76"/>
      <c r="CO118" s="76"/>
      <c r="CP118" s="76"/>
      <c r="CQ118" s="76"/>
      <c r="CR118" s="76"/>
      <c r="CS118" s="76"/>
      <c r="CT118" s="76"/>
      <c r="CU118" s="76"/>
      <c r="CV118" s="76"/>
      <c r="CW118" s="76"/>
      <c r="CX118" s="76"/>
      <c r="CY118" s="76"/>
      <c r="CZ118" s="76"/>
      <c r="DA118" s="76"/>
      <c r="DB118" s="76"/>
      <c r="DC118" s="76"/>
      <c r="DD118" s="76"/>
      <c r="DE118" s="76"/>
      <c r="DF118" s="76"/>
      <c r="DG118" s="76"/>
      <c r="DH118" s="76"/>
      <c r="DI118" s="76"/>
      <c r="DJ118" s="76"/>
      <c r="DK118" s="76"/>
      <c r="DL118" s="76"/>
      <c r="DM118" s="76"/>
      <c r="DN118" s="76"/>
      <c r="DO118" s="76"/>
      <c r="DP118" s="76"/>
      <c r="DQ118" s="76"/>
      <c r="DR118" s="76"/>
      <c r="DS118" s="76"/>
      <c r="DT118" s="76"/>
      <c r="DU118" s="76"/>
      <c r="DV118" s="76"/>
      <c r="DW118" s="76"/>
      <c r="DX118" s="76"/>
      <c r="DY118" s="76"/>
      <c r="DZ118" s="76"/>
      <c r="EA118" s="76"/>
      <c r="EB118" s="76"/>
      <c r="EC118" s="76"/>
      <c r="ED118" s="76"/>
      <c r="EE118" s="76"/>
      <c r="EF118" s="76"/>
      <c r="EG118" s="76"/>
      <c r="EH118" s="76"/>
      <c r="EI118" s="76"/>
      <c r="EJ118" s="76"/>
      <c r="EK118" s="76"/>
      <c r="EL118" s="76"/>
      <c r="EM118" s="76"/>
      <c r="EN118" s="76"/>
      <c r="EO118" s="76"/>
      <c r="EP118" s="76"/>
      <c r="EQ118" s="76"/>
      <c r="ER118" s="76"/>
      <c r="ES118" s="76"/>
      <c r="ET118" s="76"/>
      <c r="EU118" s="76"/>
      <c r="EV118" s="76"/>
      <c r="EW118" s="76"/>
      <c r="EX118" s="76"/>
      <c r="EY118" s="76"/>
      <c r="EZ118" s="76"/>
      <c r="FA118" s="76"/>
      <c r="FB118" s="76"/>
      <c r="FC118" s="76"/>
      <c r="FD118" s="76"/>
      <c r="FE118" s="76"/>
      <c r="FF118" s="76"/>
      <c r="FG118" s="76"/>
      <c r="FH118" s="76"/>
      <c r="FI118" s="76"/>
      <c r="FJ118" s="76"/>
      <c r="FK118" s="76"/>
      <c r="FL118" s="76"/>
      <c r="FM118" s="76"/>
      <c r="FN118" s="76"/>
      <c r="FO118" s="76"/>
      <c r="FP118" s="76"/>
      <c r="FQ118" s="76"/>
      <c r="FR118" s="76"/>
      <c r="FS118" s="76"/>
      <c r="FT118" s="76"/>
      <c r="FU118" s="76"/>
      <c r="FV118" s="76"/>
      <c r="FW118" s="76"/>
      <c r="FX118" s="76"/>
      <c r="FY118" s="76"/>
      <c r="FZ118" s="76"/>
      <c r="GA118" s="76"/>
      <c r="GB118" s="76"/>
      <c r="GC118" s="76"/>
      <c r="GD118" s="76"/>
      <c r="GE118" s="76"/>
      <c r="GF118" s="76"/>
      <c r="GG118" s="76"/>
      <c r="GH118" s="76"/>
      <c r="GI118" s="76"/>
      <c r="GJ118" s="76"/>
      <c r="GK118" s="76"/>
      <c r="GL118" s="76"/>
      <c r="GM118" s="76"/>
      <c r="GN118" s="76"/>
      <c r="GO118" s="76"/>
      <c r="GP118" s="76"/>
      <c r="GQ118" s="76"/>
      <c r="GR118" s="76"/>
      <c r="GS118" s="76"/>
      <c r="GT118" s="76"/>
      <c r="GU118" s="76"/>
      <c r="GV118" s="76"/>
      <c r="GW118" s="76"/>
    </row>
    <row r="119" spans="1:205" ht="20.100000000000001" customHeight="1">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6"/>
      <c r="AB119" s="76"/>
      <c r="AC119" s="76"/>
      <c r="AD119" s="76"/>
      <c r="AE119" s="76"/>
      <c r="AF119" s="76"/>
      <c r="AG119" s="76"/>
      <c r="AH119" s="76"/>
      <c r="AI119" s="76"/>
      <c r="AJ119" s="76"/>
      <c r="AK119" s="76"/>
      <c r="AL119" s="76"/>
      <c r="AM119" s="76"/>
      <c r="AN119" s="76"/>
      <c r="AO119" s="76"/>
      <c r="AP119" s="76"/>
      <c r="AQ119" s="76"/>
      <c r="AR119" s="76"/>
      <c r="AS119" s="76"/>
      <c r="AT119" s="76"/>
      <c r="AU119" s="76"/>
      <c r="AV119" s="76"/>
      <c r="AW119" s="76"/>
      <c r="AX119" s="76"/>
      <c r="AY119" s="76"/>
      <c r="AZ119" s="76"/>
      <c r="BA119" s="76"/>
      <c r="BB119" s="76"/>
      <c r="BC119" s="76"/>
      <c r="BD119" s="76"/>
      <c r="BE119" s="76"/>
      <c r="BF119" s="76"/>
      <c r="BG119" s="76"/>
      <c r="BH119" s="76"/>
      <c r="BI119" s="76"/>
      <c r="BJ119" s="76"/>
      <c r="BK119" s="76"/>
      <c r="BL119" s="76"/>
      <c r="BM119" s="76"/>
      <c r="BN119" s="76"/>
      <c r="BO119" s="76"/>
      <c r="BP119" s="76"/>
      <c r="BQ119" s="76"/>
      <c r="BR119" s="76"/>
      <c r="BS119" s="76"/>
      <c r="BT119" s="76"/>
      <c r="BU119" s="76"/>
      <c r="BV119" s="76"/>
      <c r="BW119" s="76"/>
      <c r="BX119" s="76"/>
      <c r="BY119" s="76"/>
      <c r="BZ119" s="76"/>
      <c r="CA119" s="76"/>
      <c r="CB119" s="76"/>
      <c r="CC119" s="76"/>
      <c r="CD119" s="76"/>
      <c r="CE119" s="76"/>
      <c r="CF119" s="76"/>
      <c r="CG119" s="76"/>
      <c r="CH119" s="76"/>
      <c r="CI119" s="76"/>
      <c r="CJ119" s="76"/>
      <c r="CK119" s="76"/>
      <c r="CL119" s="76"/>
      <c r="CM119" s="76"/>
      <c r="CN119" s="76"/>
      <c r="CO119" s="76"/>
      <c r="CP119" s="76"/>
      <c r="CQ119" s="76"/>
      <c r="CR119" s="76"/>
      <c r="CS119" s="76"/>
      <c r="CT119" s="76"/>
      <c r="CU119" s="76"/>
      <c r="CV119" s="76"/>
      <c r="CW119" s="76"/>
      <c r="CX119" s="76"/>
      <c r="CY119" s="76"/>
      <c r="CZ119" s="76"/>
      <c r="DA119" s="76"/>
      <c r="DB119" s="76"/>
      <c r="DC119" s="76"/>
      <c r="DD119" s="76"/>
      <c r="DE119" s="76"/>
      <c r="DF119" s="76"/>
      <c r="DG119" s="76"/>
      <c r="DH119" s="76"/>
      <c r="DI119" s="76"/>
      <c r="DJ119" s="76"/>
      <c r="DK119" s="76"/>
      <c r="DL119" s="76"/>
      <c r="DM119" s="76"/>
      <c r="DN119" s="76"/>
      <c r="DO119" s="76"/>
      <c r="DP119" s="76"/>
      <c r="DQ119" s="76"/>
      <c r="DR119" s="76"/>
      <c r="DS119" s="76"/>
      <c r="DT119" s="76"/>
      <c r="DU119" s="76"/>
      <c r="DV119" s="76"/>
      <c r="DW119" s="76"/>
      <c r="DX119" s="76"/>
      <c r="DY119" s="76"/>
      <c r="DZ119" s="76"/>
      <c r="EA119" s="76"/>
      <c r="EB119" s="76"/>
      <c r="EC119" s="76"/>
      <c r="ED119" s="76"/>
      <c r="EE119" s="76"/>
      <c r="EF119" s="76"/>
      <c r="EG119" s="76"/>
      <c r="EH119" s="76"/>
      <c r="EI119" s="76"/>
      <c r="EJ119" s="76"/>
      <c r="EK119" s="76"/>
      <c r="EL119" s="76"/>
      <c r="EM119" s="76"/>
      <c r="EN119" s="76"/>
      <c r="EO119" s="76"/>
      <c r="EP119" s="76"/>
      <c r="EQ119" s="76"/>
      <c r="ER119" s="76"/>
      <c r="ES119" s="76"/>
      <c r="ET119" s="76"/>
      <c r="EU119" s="76"/>
      <c r="EV119" s="76"/>
      <c r="EW119" s="76"/>
      <c r="EX119" s="76"/>
      <c r="EY119" s="76"/>
      <c r="EZ119" s="76"/>
      <c r="FA119" s="76"/>
      <c r="FB119" s="76"/>
      <c r="FC119" s="76"/>
      <c r="FD119" s="76"/>
      <c r="FE119" s="76"/>
      <c r="FF119" s="76"/>
      <c r="FG119" s="76"/>
      <c r="FH119" s="76"/>
      <c r="FI119" s="76"/>
      <c r="FJ119" s="76"/>
      <c r="FK119" s="76"/>
      <c r="FL119" s="76"/>
      <c r="FM119" s="76"/>
      <c r="FN119" s="76"/>
      <c r="FO119" s="76"/>
      <c r="FP119" s="76"/>
      <c r="FQ119" s="76"/>
      <c r="FR119" s="76"/>
      <c r="FS119" s="76"/>
      <c r="FT119" s="76"/>
      <c r="FU119" s="76"/>
      <c r="FV119" s="76"/>
      <c r="FW119" s="76"/>
      <c r="FX119" s="76"/>
      <c r="FY119" s="76"/>
      <c r="FZ119" s="76"/>
      <c r="GA119" s="76"/>
      <c r="GB119" s="76"/>
      <c r="GC119" s="76"/>
      <c r="GD119" s="76"/>
      <c r="GE119" s="76"/>
      <c r="GF119" s="76"/>
      <c r="GG119" s="76"/>
      <c r="GH119" s="76"/>
      <c r="GI119" s="76"/>
      <c r="GJ119" s="76"/>
      <c r="GK119" s="76"/>
      <c r="GL119" s="76"/>
      <c r="GM119" s="76"/>
      <c r="GN119" s="76"/>
      <c r="GO119" s="76"/>
      <c r="GP119" s="76"/>
      <c r="GQ119" s="76"/>
      <c r="GR119" s="76"/>
      <c r="GS119" s="76"/>
      <c r="GT119" s="76"/>
      <c r="GU119" s="76"/>
      <c r="GV119" s="76"/>
      <c r="GW119" s="76"/>
    </row>
    <row r="120" spans="1:205" ht="20.100000000000001" customHeight="1">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6"/>
      <c r="AB120" s="76"/>
      <c r="AC120" s="76"/>
      <c r="AD120" s="76"/>
      <c r="AE120" s="76"/>
      <c r="AF120" s="76"/>
      <c r="AG120" s="76"/>
      <c r="AH120" s="76"/>
      <c r="AI120" s="76"/>
      <c r="AJ120" s="76"/>
      <c r="AK120" s="76"/>
      <c r="AL120" s="76"/>
      <c r="AM120" s="76"/>
      <c r="AN120" s="76"/>
      <c r="AO120" s="76"/>
      <c r="AP120" s="76"/>
      <c r="AQ120" s="76"/>
      <c r="AR120" s="76"/>
      <c r="AS120" s="76"/>
      <c r="AT120" s="76"/>
      <c r="AU120" s="76"/>
      <c r="AV120" s="76"/>
      <c r="AW120" s="76"/>
      <c r="AX120" s="76"/>
      <c r="AY120" s="76"/>
      <c r="AZ120" s="76"/>
      <c r="BA120" s="76"/>
      <c r="BB120" s="76"/>
      <c r="BC120" s="76"/>
      <c r="BD120" s="76"/>
      <c r="BE120" s="76"/>
      <c r="BF120" s="76"/>
      <c r="BG120" s="76"/>
      <c r="BH120" s="76"/>
      <c r="BI120" s="76"/>
      <c r="BJ120" s="76"/>
      <c r="BK120" s="76"/>
      <c r="BL120" s="76"/>
      <c r="BM120" s="76"/>
      <c r="BN120" s="76"/>
      <c r="BO120" s="76"/>
      <c r="BP120" s="76"/>
      <c r="BQ120" s="76"/>
      <c r="BR120" s="76"/>
      <c r="BS120" s="76"/>
      <c r="BT120" s="76"/>
      <c r="BU120" s="76"/>
      <c r="BV120" s="76"/>
      <c r="BW120" s="76"/>
      <c r="BX120" s="76"/>
      <c r="BY120" s="76"/>
      <c r="BZ120" s="76"/>
      <c r="CA120" s="76"/>
      <c r="CB120" s="76"/>
      <c r="CC120" s="76"/>
      <c r="CD120" s="76"/>
      <c r="CE120" s="76"/>
      <c r="CF120" s="76"/>
      <c r="CG120" s="76"/>
      <c r="CH120" s="76"/>
      <c r="CI120" s="76"/>
      <c r="CJ120" s="76"/>
      <c r="CK120" s="76"/>
      <c r="CL120" s="76"/>
      <c r="CM120" s="76"/>
      <c r="CN120" s="76"/>
      <c r="CO120" s="76"/>
      <c r="CP120" s="76"/>
      <c r="CQ120" s="76"/>
      <c r="CR120" s="76"/>
      <c r="CS120" s="76"/>
      <c r="CT120" s="76"/>
      <c r="CU120" s="76"/>
      <c r="CV120" s="76"/>
      <c r="CW120" s="76"/>
      <c r="CX120" s="76"/>
      <c r="CY120" s="76"/>
      <c r="CZ120" s="76"/>
      <c r="DA120" s="76"/>
      <c r="DB120" s="76"/>
      <c r="DC120" s="76"/>
      <c r="DD120" s="76"/>
      <c r="DE120" s="76"/>
      <c r="DF120" s="76"/>
      <c r="DG120" s="76"/>
      <c r="DH120" s="76"/>
      <c r="DI120" s="76"/>
      <c r="DJ120" s="76"/>
      <c r="DK120" s="76"/>
      <c r="DL120" s="76"/>
      <c r="DM120" s="76"/>
      <c r="DN120" s="76"/>
      <c r="DO120" s="76"/>
      <c r="DP120" s="76"/>
      <c r="DQ120" s="76"/>
      <c r="DR120" s="76"/>
      <c r="DS120" s="76"/>
      <c r="DT120" s="76"/>
      <c r="DU120" s="76"/>
      <c r="DV120" s="76"/>
      <c r="DW120" s="76"/>
      <c r="DX120" s="76"/>
      <c r="DY120" s="76"/>
      <c r="DZ120" s="76"/>
      <c r="EA120" s="76"/>
      <c r="EB120" s="76"/>
      <c r="EC120" s="76"/>
      <c r="ED120" s="76"/>
      <c r="EE120" s="76"/>
      <c r="EF120" s="76"/>
      <c r="EG120" s="76"/>
      <c r="EH120" s="76"/>
      <c r="EI120" s="76"/>
      <c r="EJ120" s="76"/>
      <c r="EK120" s="76"/>
      <c r="EL120" s="76"/>
      <c r="EM120" s="76"/>
      <c r="EN120" s="76"/>
      <c r="EO120" s="76"/>
      <c r="EP120" s="76"/>
      <c r="EQ120" s="76"/>
      <c r="ER120" s="76"/>
      <c r="ES120" s="76"/>
      <c r="ET120" s="76"/>
      <c r="EU120" s="76"/>
      <c r="EV120" s="76"/>
      <c r="EW120" s="76"/>
      <c r="EX120" s="76"/>
      <c r="EY120" s="76"/>
      <c r="EZ120" s="76"/>
      <c r="FA120" s="76"/>
      <c r="FB120" s="76"/>
      <c r="FC120" s="76"/>
      <c r="FD120" s="76"/>
      <c r="FE120" s="76"/>
      <c r="FF120" s="76"/>
      <c r="FG120" s="76"/>
      <c r="FH120" s="76"/>
      <c r="FI120" s="76"/>
      <c r="FJ120" s="76"/>
      <c r="FK120" s="76"/>
      <c r="FL120" s="76"/>
      <c r="FM120" s="76"/>
      <c r="FN120" s="76"/>
      <c r="FO120" s="76"/>
      <c r="FP120" s="76"/>
      <c r="FQ120" s="76"/>
      <c r="FR120" s="76"/>
      <c r="FS120" s="76"/>
      <c r="FT120" s="76"/>
      <c r="FU120" s="76"/>
      <c r="FV120" s="76"/>
      <c r="FW120" s="76"/>
      <c r="FX120" s="76"/>
      <c r="FY120" s="76"/>
      <c r="FZ120" s="76"/>
      <c r="GA120" s="76"/>
      <c r="GB120" s="76"/>
      <c r="GC120" s="76"/>
      <c r="GD120" s="76"/>
      <c r="GE120" s="76"/>
      <c r="GF120" s="76"/>
      <c r="GG120" s="76"/>
      <c r="GH120" s="76"/>
      <c r="GI120" s="76"/>
      <c r="GJ120" s="76"/>
      <c r="GK120" s="76"/>
      <c r="GL120" s="76"/>
      <c r="GM120" s="76"/>
      <c r="GN120" s="76"/>
      <c r="GO120" s="76"/>
      <c r="GP120" s="76"/>
      <c r="GQ120" s="76"/>
      <c r="GR120" s="76"/>
      <c r="GS120" s="76"/>
      <c r="GT120" s="76"/>
      <c r="GU120" s="76"/>
      <c r="GV120" s="76"/>
      <c r="GW120" s="76"/>
    </row>
    <row r="121" spans="1:205" ht="20.100000000000001" customHeight="1">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6"/>
      <c r="AB121" s="76"/>
      <c r="AC121" s="76"/>
      <c r="AD121" s="76"/>
      <c r="AE121" s="76"/>
      <c r="AF121" s="76"/>
      <c r="AG121" s="76"/>
      <c r="AH121" s="76"/>
      <c r="AI121" s="76"/>
      <c r="AJ121" s="76"/>
      <c r="AK121" s="76"/>
      <c r="AL121" s="76"/>
      <c r="AM121" s="76"/>
      <c r="AN121" s="76"/>
      <c r="AO121" s="76"/>
      <c r="AP121" s="76"/>
      <c r="AQ121" s="76"/>
      <c r="AR121" s="76"/>
      <c r="AS121" s="76"/>
      <c r="AT121" s="76"/>
      <c r="AU121" s="76"/>
      <c r="AV121" s="76"/>
      <c r="AW121" s="76"/>
      <c r="AX121" s="76"/>
      <c r="AY121" s="76"/>
      <c r="AZ121" s="76"/>
      <c r="BA121" s="76"/>
      <c r="BB121" s="76"/>
      <c r="BC121" s="76"/>
      <c r="BD121" s="76"/>
      <c r="BE121" s="76"/>
      <c r="BF121" s="76"/>
      <c r="BG121" s="76"/>
      <c r="BH121" s="76"/>
      <c r="BI121" s="76"/>
      <c r="BJ121" s="76"/>
      <c r="BK121" s="76"/>
      <c r="BL121" s="76"/>
      <c r="BM121" s="76"/>
      <c r="BN121" s="76"/>
      <c r="BO121" s="76"/>
      <c r="BP121" s="76"/>
      <c r="BQ121" s="76"/>
      <c r="BR121" s="76"/>
      <c r="BS121" s="76"/>
      <c r="BT121" s="76"/>
      <c r="BU121" s="76"/>
      <c r="BV121" s="76"/>
      <c r="BW121" s="76"/>
      <c r="BX121" s="76"/>
      <c r="BY121" s="76"/>
      <c r="BZ121" s="76"/>
      <c r="CA121" s="76"/>
      <c r="CB121" s="76"/>
      <c r="CC121" s="76"/>
      <c r="CD121" s="76"/>
      <c r="CE121" s="76"/>
      <c r="CF121" s="76"/>
      <c r="CG121" s="76"/>
      <c r="CH121" s="76"/>
      <c r="CI121" s="76"/>
      <c r="CJ121" s="76"/>
      <c r="CK121" s="76"/>
      <c r="CL121" s="76"/>
      <c r="CM121" s="76"/>
      <c r="CN121" s="76"/>
      <c r="CO121" s="76"/>
      <c r="CP121" s="76"/>
      <c r="CQ121" s="76"/>
      <c r="CR121" s="76"/>
      <c r="CS121" s="76"/>
      <c r="CT121" s="76"/>
      <c r="CU121" s="76"/>
      <c r="CV121" s="76"/>
      <c r="CW121" s="76"/>
      <c r="CX121" s="76"/>
      <c r="CY121" s="76"/>
      <c r="CZ121" s="76"/>
      <c r="DA121" s="76"/>
      <c r="DB121" s="76"/>
      <c r="DC121" s="76"/>
      <c r="DD121" s="76"/>
      <c r="DE121" s="76"/>
      <c r="DF121" s="76"/>
      <c r="DG121" s="76"/>
      <c r="DH121" s="76"/>
      <c r="DI121" s="76"/>
      <c r="DJ121" s="76"/>
      <c r="DK121" s="76"/>
      <c r="DL121" s="76"/>
      <c r="DM121" s="76"/>
      <c r="DN121" s="76"/>
      <c r="DO121" s="76"/>
      <c r="DP121" s="76"/>
      <c r="DQ121" s="76"/>
      <c r="DR121" s="76"/>
      <c r="DS121" s="76"/>
      <c r="DT121" s="76"/>
      <c r="DU121" s="76"/>
      <c r="DV121" s="76"/>
      <c r="DW121" s="76"/>
      <c r="DX121" s="76"/>
      <c r="DY121" s="76"/>
      <c r="DZ121" s="76"/>
      <c r="EA121" s="76"/>
      <c r="EB121" s="76"/>
      <c r="EC121" s="76"/>
      <c r="ED121" s="76"/>
      <c r="EE121" s="76"/>
      <c r="EF121" s="76"/>
      <c r="EG121" s="76"/>
      <c r="EH121" s="76"/>
      <c r="EI121" s="76"/>
      <c r="EJ121" s="76"/>
      <c r="EK121" s="76"/>
      <c r="EL121" s="76"/>
      <c r="EM121" s="76"/>
      <c r="EN121" s="76"/>
      <c r="EO121" s="76"/>
      <c r="EP121" s="76"/>
      <c r="EQ121" s="76"/>
      <c r="ER121" s="76"/>
      <c r="ES121" s="76"/>
      <c r="ET121" s="76"/>
      <c r="EU121" s="76"/>
      <c r="EV121" s="76"/>
      <c r="EW121" s="76"/>
      <c r="EX121" s="76"/>
      <c r="EY121" s="76"/>
      <c r="EZ121" s="76"/>
      <c r="FA121" s="76"/>
      <c r="FB121" s="76"/>
      <c r="FC121" s="76"/>
      <c r="FD121" s="76"/>
      <c r="FE121" s="76"/>
      <c r="FF121" s="76"/>
      <c r="FG121" s="76"/>
      <c r="FH121" s="76"/>
      <c r="FI121" s="76"/>
      <c r="FJ121" s="76"/>
      <c r="FK121" s="76"/>
      <c r="FL121" s="76"/>
      <c r="FM121" s="76"/>
      <c r="FN121" s="76"/>
      <c r="FO121" s="76"/>
      <c r="FP121" s="76"/>
      <c r="FQ121" s="76"/>
      <c r="FR121" s="76"/>
      <c r="FS121" s="76"/>
      <c r="FT121" s="76"/>
      <c r="FU121" s="76"/>
      <c r="FV121" s="76"/>
      <c r="FW121" s="76"/>
      <c r="FX121" s="76"/>
      <c r="FY121" s="76"/>
      <c r="FZ121" s="76"/>
      <c r="GA121" s="76"/>
      <c r="GB121" s="76"/>
      <c r="GC121" s="76"/>
      <c r="GD121" s="76"/>
      <c r="GE121" s="76"/>
      <c r="GF121" s="76"/>
      <c r="GG121" s="76"/>
      <c r="GH121" s="76"/>
      <c r="GI121" s="76"/>
      <c r="GJ121" s="76"/>
      <c r="GK121" s="76"/>
      <c r="GL121" s="76"/>
      <c r="GM121" s="76"/>
      <c r="GN121" s="76"/>
      <c r="GO121" s="76"/>
      <c r="GP121" s="76"/>
      <c r="GQ121" s="76"/>
      <c r="GR121" s="76"/>
      <c r="GS121" s="76"/>
      <c r="GT121" s="76"/>
      <c r="GU121" s="76"/>
      <c r="GV121" s="76"/>
      <c r="GW121" s="76"/>
    </row>
    <row r="122" spans="1:205" ht="20.100000000000001" customHeight="1">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row>
    <row r="123" spans="1:205" ht="20.100000000000001" customHeight="1">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6"/>
      <c r="AB123" s="76"/>
      <c r="AC123" s="76"/>
      <c r="AD123" s="76"/>
      <c r="AE123" s="76"/>
      <c r="AF123" s="76"/>
      <c r="AG123" s="76"/>
      <c r="AH123" s="76"/>
      <c r="AI123" s="76"/>
      <c r="AJ123" s="76"/>
      <c r="AK123" s="76"/>
      <c r="AL123" s="76"/>
      <c r="AM123" s="76"/>
      <c r="AN123" s="76"/>
      <c r="AO123" s="76"/>
      <c r="AP123" s="76"/>
      <c r="AQ123" s="76"/>
      <c r="AR123" s="76"/>
      <c r="AS123" s="76"/>
      <c r="AT123" s="76"/>
      <c r="AU123" s="76"/>
      <c r="AV123" s="76"/>
      <c r="AW123" s="76"/>
      <c r="AX123" s="76"/>
      <c r="AY123" s="76"/>
      <c r="AZ123" s="76"/>
      <c r="BA123" s="76"/>
      <c r="BB123" s="76"/>
      <c r="BC123" s="76"/>
      <c r="BD123" s="76"/>
      <c r="BE123" s="76"/>
      <c r="BF123" s="76"/>
      <c r="BG123" s="76"/>
      <c r="BH123" s="76"/>
      <c r="BI123" s="76"/>
      <c r="BJ123" s="76"/>
      <c r="BK123" s="76"/>
      <c r="BL123" s="76"/>
      <c r="BM123" s="76"/>
      <c r="BN123" s="76"/>
      <c r="BO123" s="76"/>
      <c r="BP123" s="76"/>
      <c r="BQ123" s="76"/>
      <c r="BR123" s="76"/>
      <c r="BS123" s="76"/>
      <c r="BT123" s="76"/>
      <c r="BU123" s="76"/>
      <c r="BV123" s="76"/>
      <c r="BW123" s="76"/>
      <c r="BX123" s="76"/>
      <c r="BY123" s="76"/>
      <c r="BZ123" s="76"/>
      <c r="CA123" s="76"/>
      <c r="CB123" s="76"/>
      <c r="CC123" s="76"/>
      <c r="CD123" s="76"/>
      <c r="CE123" s="76"/>
      <c r="CF123" s="76"/>
      <c r="CG123" s="76"/>
      <c r="CH123" s="76"/>
      <c r="CI123" s="76"/>
      <c r="CJ123" s="76"/>
      <c r="CK123" s="76"/>
      <c r="CL123" s="76"/>
      <c r="CM123" s="76"/>
      <c r="CN123" s="76"/>
      <c r="CO123" s="76"/>
      <c r="CP123" s="76"/>
      <c r="CQ123" s="76"/>
      <c r="CR123" s="76"/>
      <c r="CS123" s="76"/>
      <c r="CT123" s="76"/>
      <c r="CU123" s="76"/>
      <c r="CV123" s="76"/>
      <c r="CW123" s="76"/>
      <c r="CX123" s="76"/>
      <c r="CY123" s="76"/>
      <c r="CZ123" s="76"/>
      <c r="DA123" s="76"/>
      <c r="DB123" s="76"/>
      <c r="DC123" s="76"/>
      <c r="DD123" s="76"/>
      <c r="DE123" s="76"/>
      <c r="DF123" s="76"/>
      <c r="DG123" s="76"/>
      <c r="DH123" s="76"/>
      <c r="DI123" s="76"/>
      <c r="DJ123" s="76"/>
      <c r="DK123" s="76"/>
      <c r="DL123" s="76"/>
      <c r="DM123" s="76"/>
      <c r="DN123" s="76"/>
      <c r="DO123" s="76"/>
      <c r="DP123" s="76"/>
      <c r="DQ123" s="76"/>
      <c r="DR123" s="76"/>
      <c r="DS123" s="76"/>
      <c r="DT123" s="76"/>
      <c r="DU123" s="76"/>
      <c r="DV123" s="76"/>
      <c r="DW123" s="76"/>
      <c r="DX123" s="76"/>
      <c r="DY123" s="76"/>
      <c r="DZ123" s="76"/>
      <c r="EA123" s="76"/>
      <c r="EB123" s="76"/>
      <c r="EC123" s="76"/>
      <c r="ED123" s="76"/>
      <c r="EE123" s="76"/>
      <c r="EF123" s="76"/>
      <c r="EG123" s="76"/>
      <c r="EH123" s="76"/>
      <c r="EI123" s="76"/>
      <c r="EJ123" s="76"/>
      <c r="EK123" s="76"/>
      <c r="EL123" s="76"/>
      <c r="EM123" s="76"/>
      <c r="EN123" s="76"/>
      <c r="EO123" s="76"/>
      <c r="EP123" s="76"/>
      <c r="EQ123" s="76"/>
      <c r="ER123" s="76"/>
      <c r="ES123" s="76"/>
      <c r="ET123" s="76"/>
      <c r="EU123" s="76"/>
      <c r="EV123" s="76"/>
      <c r="EW123" s="76"/>
      <c r="EX123" s="76"/>
      <c r="EY123" s="76"/>
      <c r="EZ123" s="76"/>
      <c r="FA123" s="76"/>
      <c r="FB123" s="76"/>
      <c r="FC123" s="76"/>
      <c r="FD123" s="76"/>
      <c r="FE123" s="76"/>
      <c r="FF123" s="76"/>
      <c r="FG123" s="76"/>
      <c r="FH123" s="76"/>
      <c r="FI123" s="76"/>
      <c r="FJ123" s="76"/>
      <c r="FK123" s="76"/>
      <c r="FL123" s="76"/>
      <c r="FM123" s="76"/>
      <c r="FN123" s="76"/>
      <c r="FO123" s="76"/>
      <c r="FP123" s="76"/>
      <c r="FQ123" s="76"/>
      <c r="FR123" s="76"/>
      <c r="FS123" s="76"/>
      <c r="FT123" s="76"/>
      <c r="FU123" s="76"/>
      <c r="FV123" s="76"/>
      <c r="FW123" s="76"/>
      <c r="FX123" s="76"/>
      <c r="FY123" s="76"/>
      <c r="FZ123" s="76"/>
      <c r="GA123" s="76"/>
      <c r="GB123" s="76"/>
      <c r="GC123" s="76"/>
      <c r="GD123" s="76"/>
      <c r="GE123" s="76"/>
      <c r="GF123" s="76"/>
      <c r="GG123" s="76"/>
      <c r="GH123" s="76"/>
      <c r="GI123" s="76"/>
      <c r="GJ123" s="76"/>
      <c r="GK123" s="76"/>
      <c r="GL123" s="76"/>
      <c r="GM123" s="76"/>
      <c r="GN123" s="76"/>
      <c r="GO123" s="76"/>
      <c r="GP123" s="76"/>
      <c r="GQ123" s="76"/>
      <c r="GR123" s="76"/>
      <c r="GS123" s="76"/>
      <c r="GT123" s="76"/>
      <c r="GU123" s="76"/>
      <c r="GV123" s="76"/>
      <c r="GW123" s="76"/>
    </row>
    <row r="124" spans="1:205" ht="20.100000000000001" customHeight="1">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c r="AA124" s="76"/>
      <c r="AB124" s="76"/>
      <c r="AC124" s="76"/>
      <c r="AD124" s="76"/>
      <c r="AE124" s="76"/>
      <c r="AF124" s="76"/>
      <c r="AG124" s="76"/>
      <c r="AH124" s="76"/>
      <c r="AI124" s="76"/>
      <c r="AJ124" s="76"/>
      <c r="AK124" s="76"/>
      <c r="AL124" s="76"/>
      <c r="AM124" s="76"/>
      <c r="AN124" s="76"/>
      <c r="AO124" s="76"/>
      <c r="AP124" s="76"/>
      <c r="AQ124" s="76"/>
      <c r="AR124" s="76"/>
      <c r="AS124" s="76"/>
      <c r="AT124" s="76"/>
      <c r="AU124" s="76"/>
      <c r="AV124" s="76"/>
      <c r="AW124" s="76"/>
      <c r="AX124" s="76"/>
      <c r="AY124" s="76"/>
      <c r="AZ124" s="76"/>
      <c r="BA124" s="76"/>
      <c r="BB124" s="76"/>
      <c r="BC124" s="76"/>
      <c r="BD124" s="76"/>
      <c r="BE124" s="76"/>
      <c r="BF124" s="76"/>
      <c r="BG124" s="76"/>
      <c r="BH124" s="76"/>
      <c r="BI124" s="76"/>
      <c r="BJ124" s="76"/>
      <c r="BK124" s="76"/>
      <c r="BL124" s="76"/>
      <c r="BM124" s="76"/>
      <c r="BN124" s="76"/>
      <c r="BO124" s="76"/>
      <c r="BP124" s="76"/>
      <c r="BQ124" s="76"/>
      <c r="BR124" s="76"/>
      <c r="BS124" s="76"/>
      <c r="BT124" s="76"/>
      <c r="BU124" s="76"/>
      <c r="BV124" s="76"/>
      <c r="BW124" s="76"/>
      <c r="BX124" s="76"/>
      <c r="BY124" s="76"/>
      <c r="BZ124" s="76"/>
      <c r="CA124" s="76"/>
      <c r="CB124" s="76"/>
      <c r="CC124" s="76"/>
      <c r="CD124" s="76"/>
      <c r="CE124" s="76"/>
      <c r="CF124" s="76"/>
      <c r="CG124" s="76"/>
      <c r="CH124" s="76"/>
      <c r="CI124" s="76"/>
      <c r="CJ124" s="76"/>
      <c r="CK124" s="76"/>
      <c r="CL124" s="76"/>
      <c r="CM124" s="76"/>
      <c r="CN124" s="76"/>
      <c r="CO124" s="76"/>
      <c r="CP124" s="76"/>
      <c r="CQ124" s="76"/>
      <c r="CR124" s="76"/>
      <c r="CS124" s="76"/>
      <c r="CT124" s="76"/>
      <c r="CU124" s="76"/>
      <c r="CV124" s="76"/>
      <c r="CW124" s="76"/>
      <c r="CX124" s="76"/>
      <c r="CY124" s="76"/>
      <c r="CZ124" s="76"/>
      <c r="DA124" s="76"/>
      <c r="DB124" s="76"/>
      <c r="DC124" s="76"/>
      <c r="DD124" s="76"/>
      <c r="DE124" s="76"/>
      <c r="DF124" s="76"/>
      <c r="DG124" s="76"/>
      <c r="DH124" s="76"/>
      <c r="DI124" s="76"/>
      <c r="DJ124" s="76"/>
      <c r="DK124" s="76"/>
      <c r="DL124" s="76"/>
      <c r="DM124" s="76"/>
      <c r="DN124" s="76"/>
      <c r="DO124" s="76"/>
      <c r="DP124" s="76"/>
      <c r="DQ124" s="76"/>
      <c r="DR124" s="76"/>
      <c r="DS124" s="76"/>
      <c r="DT124" s="76"/>
      <c r="DU124" s="76"/>
      <c r="DV124" s="76"/>
      <c r="DW124" s="76"/>
      <c r="DX124" s="76"/>
      <c r="DY124" s="76"/>
      <c r="DZ124" s="76"/>
      <c r="EA124" s="76"/>
      <c r="EB124" s="76"/>
      <c r="EC124" s="76"/>
      <c r="ED124" s="76"/>
      <c r="EE124" s="76"/>
      <c r="EF124" s="76"/>
      <c r="EG124" s="76"/>
      <c r="EH124" s="76"/>
      <c r="EI124" s="76"/>
      <c r="EJ124" s="76"/>
      <c r="EK124" s="76"/>
      <c r="EL124" s="76"/>
      <c r="EM124" s="76"/>
      <c r="EN124" s="76"/>
      <c r="EO124" s="76"/>
      <c r="EP124" s="76"/>
      <c r="EQ124" s="76"/>
      <c r="ER124" s="76"/>
      <c r="ES124" s="76"/>
      <c r="ET124" s="76"/>
      <c r="EU124" s="76"/>
      <c r="EV124" s="76"/>
      <c r="EW124" s="76"/>
      <c r="EX124" s="76"/>
      <c r="EY124" s="76"/>
      <c r="EZ124" s="76"/>
      <c r="FA124" s="76"/>
      <c r="FB124" s="76"/>
      <c r="FC124" s="76"/>
      <c r="FD124" s="76"/>
      <c r="FE124" s="76"/>
      <c r="FF124" s="76"/>
      <c r="FG124" s="76"/>
      <c r="FH124" s="76"/>
      <c r="FI124" s="76"/>
      <c r="FJ124" s="76"/>
      <c r="FK124" s="76"/>
      <c r="FL124" s="76"/>
      <c r="FM124" s="76"/>
      <c r="FN124" s="76"/>
      <c r="FO124" s="76"/>
      <c r="FP124" s="76"/>
      <c r="FQ124" s="76"/>
      <c r="FR124" s="76"/>
      <c r="FS124" s="76"/>
      <c r="FT124" s="76"/>
      <c r="FU124" s="76"/>
      <c r="FV124" s="76"/>
      <c r="FW124" s="76"/>
      <c r="FX124" s="76"/>
      <c r="FY124" s="76"/>
      <c r="FZ124" s="76"/>
      <c r="GA124" s="76"/>
      <c r="GB124" s="76"/>
      <c r="GC124" s="76"/>
      <c r="GD124" s="76"/>
      <c r="GE124" s="76"/>
      <c r="GF124" s="76"/>
      <c r="GG124" s="76"/>
      <c r="GH124" s="76"/>
      <c r="GI124" s="76"/>
      <c r="GJ124" s="76"/>
      <c r="GK124" s="76"/>
      <c r="GL124" s="76"/>
      <c r="GM124" s="76"/>
      <c r="GN124" s="76"/>
      <c r="GO124" s="76"/>
      <c r="GP124" s="76"/>
      <c r="GQ124" s="76"/>
      <c r="GR124" s="76"/>
      <c r="GS124" s="76"/>
      <c r="GT124" s="76"/>
      <c r="GU124" s="76"/>
      <c r="GV124" s="76"/>
      <c r="GW124" s="76"/>
    </row>
    <row r="125" spans="1:205" ht="20.100000000000001" customHeight="1">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6"/>
      <c r="AB125" s="76"/>
      <c r="AC125" s="76"/>
      <c r="AD125" s="76"/>
      <c r="AE125" s="76"/>
      <c r="AF125" s="76"/>
      <c r="AG125" s="76"/>
      <c r="AH125" s="76"/>
      <c r="AI125" s="76"/>
      <c r="AJ125" s="76"/>
      <c r="AK125" s="76"/>
      <c r="AL125" s="76"/>
      <c r="AM125" s="76"/>
      <c r="AN125" s="76"/>
      <c r="AO125" s="76"/>
      <c r="AP125" s="76"/>
      <c r="AQ125" s="76"/>
      <c r="AR125" s="76"/>
      <c r="AS125" s="76"/>
      <c r="AT125" s="76"/>
      <c r="AU125" s="7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c r="BS125" s="76"/>
      <c r="BT125" s="76"/>
      <c r="BU125" s="76"/>
      <c r="BV125" s="76"/>
      <c r="BW125" s="76"/>
      <c r="BX125" s="76"/>
      <c r="BY125" s="76"/>
      <c r="BZ125" s="76"/>
      <c r="CA125" s="76"/>
      <c r="CB125" s="76"/>
      <c r="CC125" s="76"/>
      <c r="CD125" s="76"/>
      <c r="CE125" s="76"/>
      <c r="CF125" s="76"/>
      <c r="CG125" s="76"/>
      <c r="CH125" s="76"/>
      <c r="CI125" s="76"/>
      <c r="CJ125" s="76"/>
      <c r="CK125" s="76"/>
      <c r="CL125" s="76"/>
      <c r="CM125" s="76"/>
      <c r="CN125" s="76"/>
      <c r="CO125" s="76"/>
      <c r="CP125" s="76"/>
      <c r="CQ125" s="76"/>
      <c r="CR125" s="76"/>
      <c r="CS125" s="76"/>
      <c r="CT125" s="76"/>
      <c r="CU125" s="76"/>
      <c r="CV125" s="76"/>
      <c r="CW125" s="76"/>
      <c r="CX125" s="76"/>
      <c r="CY125" s="76"/>
      <c r="CZ125" s="76"/>
      <c r="DA125" s="76"/>
      <c r="DB125" s="76"/>
      <c r="DC125" s="76"/>
      <c r="DD125" s="76"/>
      <c r="DE125" s="76"/>
      <c r="DF125" s="76"/>
      <c r="DG125" s="76"/>
      <c r="DH125" s="76"/>
      <c r="DI125" s="76"/>
      <c r="DJ125" s="76"/>
      <c r="DK125" s="76"/>
      <c r="DL125" s="76"/>
      <c r="DM125" s="76"/>
      <c r="DN125" s="76"/>
      <c r="DO125" s="76"/>
      <c r="DP125" s="76"/>
      <c r="DQ125" s="76"/>
      <c r="DR125" s="76"/>
      <c r="DS125" s="76"/>
      <c r="DT125" s="76"/>
      <c r="DU125" s="76"/>
      <c r="DV125" s="76"/>
      <c r="DW125" s="76"/>
      <c r="DX125" s="76"/>
      <c r="DY125" s="76"/>
      <c r="DZ125" s="76"/>
      <c r="EA125" s="76"/>
      <c r="EB125" s="76"/>
      <c r="EC125" s="76"/>
      <c r="ED125" s="76"/>
      <c r="EE125" s="76"/>
      <c r="EF125" s="76"/>
      <c r="EG125" s="76"/>
      <c r="EH125" s="76"/>
      <c r="EI125" s="76"/>
      <c r="EJ125" s="76"/>
      <c r="EK125" s="76"/>
      <c r="EL125" s="76"/>
      <c r="EM125" s="76"/>
      <c r="EN125" s="76"/>
      <c r="EO125" s="76"/>
      <c r="EP125" s="76"/>
      <c r="EQ125" s="76"/>
      <c r="ER125" s="76"/>
      <c r="ES125" s="76"/>
      <c r="ET125" s="76"/>
      <c r="EU125" s="76"/>
      <c r="EV125" s="76"/>
      <c r="EW125" s="76"/>
      <c r="EX125" s="76"/>
      <c r="EY125" s="76"/>
      <c r="EZ125" s="76"/>
      <c r="FA125" s="76"/>
      <c r="FB125" s="76"/>
      <c r="FC125" s="76"/>
      <c r="FD125" s="76"/>
      <c r="FE125" s="76"/>
      <c r="FF125" s="76"/>
      <c r="FG125" s="76"/>
      <c r="FH125" s="76"/>
      <c r="FI125" s="76"/>
      <c r="FJ125" s="76"/>
      <c r="FK125" s="76"/>
      <c r="FL125" s="76"/>
      <c r="FM125" s="76"/>
      <c r="FN125" s="76"/>
      <c r="FO125" s="76"/>
      <c r="FP125" s="76"/>
      <c r="FQ125" s="76"/>
      <c r="FR125" s="76"/>
      <c r="FS125" s="76"/>
      <c r="FT125" s="76"/>
      <c r="FU125" s="76"/>
      <c r="FV125" s="76"/>
      <c r="FW125" s="76"/>
      <c r="FX125" s="76"/>
      <c r="FY125" s="76"/>
      <c r="FZ125" s="76"/>
      <c r="GA125" s="76"/>
      <c r="GB125" s="76"/>
      <c r="GC125" s="76"/>
      <c r="GD125" s="76"/>
      <c r="GE125" s="76"/>
      <c r="GF125" s="76"/>
      <c r="GG125" s="76"/>
      <c r="GH125" s="76"/>
      <c r="GI125" s="76"/>
      <c r="GJ125" s="76"/>
      <c r="GK125" s="76"/>
      <c r="GL125" s="76"/>
      <c r="GM125" s="76"/>
      <c r="GN125" s="76"/>
      <c r="GO125" s="76"/>
      <c r="GP125" s="76"/>
      <c r="GQ125" s="76"/>
      <c r="GR125" s="76"/>
      <c r="GS125" s="76"/>
      <c r="GT125" s="76"/>
      <c r="GU125" s="76"/>
      <c r="GV125" s="76"/>
      <c r="GW125" s="76"/>
    </row>
    <row r="126" spans="1:205" ht="20.100000000000001" customHeight="1">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6"/>
      <c r="AB126" s="76"/>
      <c r="AC126" s="76"/>
      <c r="AD126" s="76"/>
      <c r="AE126" s="76"/>
      <c r="AF126" s="76"/>
      <c r="AG126" s="76"/>
      <c r="AH126" s="76"/>
      <c r="AI126" s="76"/>
      <c r="AJ126" s="76"/>
      <c r="AK126" s="76"/>
      <c r="AL126" s="76"/>
      <c r="AM126" s="76"/>
      <c r="AN126" s="76"/>
      <c r="AO126" s="76"/>
      <c r="AP126" s="76"/>
      <c r="AQ126" s="76"/>
      <c r="AR126" s="76"/>
      <c r="AS126" s="76"/>
      <c r="AT126" s="76"/>
      <c r="AU126" s="76"/>
      <c r="AV126" s="76"/>
      <c r="AW126" s="76"/>
      <c r="AX126" s="76"/>
      <c r="AY126" s="76"/>
      <c r="AZ126" s="76"/>
      <c r="BA126" s="76"/>
      <c r="BB126" s="76"/>
      <c r="BC126" s="76"/>
      <c r="BD126" s="76"/>
      <c r="BE126" s="76"/>
      <c r="BF126" s="76"/>
      <c r="BG126" s="76"/>
      <c r="BH126" s="76"/>
      <c r="BI126" s="76"/>
      <c r="BJ126" s="76"/>
      <c r="BK126" s="76"/>
      <c r="BL126" s="76"/>
      <c r="BM126" s="76"/>
      <c r="BN126" s="76"/>
      <c r="BO126" s="76"/>
      <c r="BP126" s="76"/>
      <c r="BQ126" s="76"/>
      <c r="BR126" s="76"/>
      <c r="BS126" s="76"/>
      <c r="BT126" s="76"/>
      <c r="BU126" s="76"/>
      <c r="BV126" s="76"/>
      <c r="BW126" s="76"/>
      <c r="BX126" s="76"/>
      <c r="BY126" s="76"/>
      <c r="BZ126" s="76"/>
      <c r="CA126" s="76"/>
      <c r="CB126" s="76"/>
      <c r="CC126" s="76"/>
      <c r="CD126" s="76"/>
      <c r="CE126" s="76"/>
      <c r="CF126" s="76"/>
      <c r="CG126" s="76"/>
      <c r="CH126" s="76"/>
      <c r="CI126" s="76"/>
      <c r="CJ126" s="76"/>
      <c r="CK126" s="76"/>
      <c r="CL126" s="76"/>
      <c r="CM126" s="76"/>
      <c r="CN126" s="76"/>
      <c r="CO126" s="76"/>
      <c r="CP126" s="76"/>
      <c r="CQ126" s="76"/>
      <c r="CR126" s="76"/>
      <c r="CS126" s="76"/>
      <c r="CT126" s="76"/>
      <c r="CU126" s="76"/>
      <c r="CV126" s="76"/>
      <c r="CW126" s="76"/>
      <c r="CX126" s="76"/>
      <c r="CY126" s="76"/>
      <c r="CZ126" s="76"/>
      <c r="DA126" s="76"/>
      <c r="DB126" s="76"/>
      <c r="DC126" s="76"/>
      <c r="DD126" s="76"/>
      <c r="DE126" s="76"/>
      <c r="DF126" s="76"/>
      <c r="DG126" s="76"/>
      <c r="DH126" s="76"/>
      <c r="DI126" s="76"/>
      <c r="DJ126" s="76"/>
      <c r="DK126" s="76"/>
      <c r="DL126" s="76"/>
      <c r="DM126" s="76"/>
      <c r="DN126" s="76"/>
      <c r="DO126" s="76"/>
      <c r="DP126" s="76"/>
      <c r="DQ126" s="76"/>
      <c r="DR126" s="76"/>
      <c r="DS126" s="76"/>
      <c r="DT126" s="76"/>
      <c r="DU126" s="76"/>
      <c r="DV126" s="76"/>
      <c r="DW126" s="76"/>
      <c r="DX126" s="76"/>
      <c r="DY126" s="76"/>
      <c r="DZ126" s="76"/>
      <c r="EA126" s="76"/>
      <c r="EB126" s="76"/>
      <c r="EC126" s="76"/>
      <c r="ED126" s="76"/>
      <c r="EE126" s="76"/>
      <c r="EF126" s="76"/>
      <c r="EG126" s="76"/>
      <c r="EH126" s="76"/>
      <c r="EI126" s="76"/>
      <c r="EJ126" s="76"/>
      <c r="EK126" s="76"/>
      <c r="EL126" s="76"/>
      <c r="EM126" s="76"/>
      <c r="EN126" s="76"/>
      <c r="EO126" s="76"/>
      <c r="EP126" s="76"/>
      <c r="EQ126" s="76"/>
      <c r="ER126" s="76"/>
      <c r="ES126" s="76"/>
      <c r="ET126" s="76"/>
      <c r="EU126" s="76"/>
      <c r="EV126" s="76"/>
      <c r="EW126" s="76"/>
      <c r="EX126" s="76"/>
      <c r="EY126" s="76"/>
      <c r="EZ126" s="76"/>
      <c r="FA126" s="76"/>
      <c r="FB126" s="76"/>
      <c r="FC126" s="76"/>
      <c r="FD126" s="76"/>
      <c r="FE126" s="76"/>
      <c r="FF126" s="76"/>
      <c r="FG126" s="76"/>
      <c r="FH126" s="76"/>
      <c r="FI126" s="76"/>
      <c r="FJ126" s="76"/>
      <c r="FK126" s="76"/>
      <c r="FL126" s="76"/>
      <c r="FM126" s="76"/>
      <c r="FN126" s="76"/>
      <c r="FO126" s="76"/>
      <c r="FP126" s="76"/>
      <c r="FQ126" s="76"/>
      <c r="FR126" s="76"/>
      <c r="FS126" s="76"/>
      <c r="FT126" s="76"/>
      <c r="FU126" s="76"/>
      <c r="FV126" s="76"/>
      <c r="FW126" s="76"/>
      <c r="FX126" s="76"/>
      <c r="FY126" s="76"/>
      <c r="FZ126" s="76"/>
      <c r="GA126" s="76"/>
      <c r="GB126" s="76"/>
      <c r="GC126" s="76"/>
      <c r="GD126" s="76"/>
      <c r="GE126" s="76"/>
      <c r="GF126" s="76"/>
      <c r="GG126" s="76"/>
      <c r="GH126" s="76"/>
      <c r="GI126" s="76"/>
      <c r="GJ126" s="76"/>
      <c r="GK126" s="76"/>
      <c r="GL126" s="76"/>
      <c r="GM126" s="76"/>
      <c r="GN126" s="76"/>
      <c r="GO126" s="76"/>
      <c r="GP126" s="76"/>
      <c r="GQ126" s="76"/>
      <c r="GR126" s="76"/>
      <c r="GS126" s="76"/>
      <c r="GT126" s="76"/>
      <c r="GU126" s="76"/>
      <c r="GV126" s="76"/>
      <c r="GW126" s="76"/>
    </row>
    <row r="127" spans="1:205" ht="20.100000000000001" customHeight="1">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6"/>
      <c r="AB127" s="76"/>
      <c r="AC127" s="76"/>
      <c r="AD127" s="76"/>
      <c r="AE127" s="76"/>
      <c r="AF127" s="76"/>
      <c r="AG127" s="76"/>
      <c r="AH127" s="76"/>
      <c r="AI127" s="76"/>
      <c r="AJ127" s="76"/>
      <c r="AK127" s="76"/>
      <c r="AL127" s="76"/>
      <c r="AM127" s="76"/>
      <c r="AN127" s="76"/>
      <c r="AO127" s="76"/>
      <c r="AP127" s="76"/>
      <c r="AQ127" s="76"/>
      <c r="AR127" s="76"/>
      <c r="AS127" s="76"/>
      <c r="AT127" s="76"/>
      <c r="AU127" s="76"/>
      <c r="AV127" s="76"/>
      <c r="AW127" s="76"/>
      <c r="AX127" s="76"/>
      <c r="AY127" s="76"/>
      <c r="AZ127" s="76"/>
      <c r="BA127" s="76"/>
      <c r="BB127" s="76"/>
      <c r="BC127" s="76"/>
      <c r="BD127" s="76"/>
      <c r="BE127" s="76"/>
      <c r="BF127" s="76"/>
      <c r="BG127" s="76"/>
      <c r="BH127" s="76"/>
      <c r="BI127" s="76"/>
      <c r="BJ127" s="76"/>
      <c r="BK127" s="76"/>
      <c r="BL127" s="76"/>
      <c r="BM127" s="76"/>
      <c r="BN127" s="76"/>
      <c r="BO127" s="76"/>
      <c r="BP127" s="76"/>
      <c r="BQ127" s="76"/>
      <c r="BR127" s="76"/>
      <c r="BS127" s="76"/>
      <c r="BT127" s="76"/>
      <c r="BU127" s="76"/>
      <c r="BV127" s="76"/>
      <c r="BW127" s="76"/>
      <c r="BX127" s="76"/>
      <c r="BY127" s="76"/>
      <c r="BZ127" s="76"/>
      <c r="CA127" s="76"/>
      <c r="CB127" s="76"/>
      <c r="CC127" s="76"/>
      <c r="CD127" s="76"/>
      <c r="CE127" s="76"/>
      <c r="CF127" s="76"/>
      <c r="CG127" s="76"/>
      <c r="CH127" s="76"/>
      <c r="CI127" s="76"/>
      <c r="CJ127" s="76"/>
      <c r="CK127" s="76"/>
      <c r="CL127" s="76"/>
      <c r="CM127" s="76"/>
      <c r="CN127" s="76"/>
      <c r="CO127" s="76"/>
      <c r="CP127" s="76"/>
      <c r="CQ127" s="76"/>
      <c r="CR127" s="76"/>
      <c r="CS127" s="76"/>
      <c r="CT127" s="76"/>
      <c r="CU127" s="76"/>
      <c r="CV127" s="76"/>
      <c r="CW127" s="76"/>
      <c r="CX127" s="76"/>
      <c r="CY127" s="76"/>
      <c r="CZ127" s="76"/>
      <c r="DA127" s="76"/>
      <c r="DB127" s="76"/>
      <c r="DC127" s="76"/>
      <c r="DD127" s="76"/>
      <c r="DE127" s="76"/>
      <c r="DF127" s="76"/>
      <c r="DG127" s="76"/>
      <c r="DH127" s="76"/>
      <c r="DI127" s="76"/>
      <c r="DJ127" s="76"/>
      <c r="DK127" s="76"/>
      <c r="DL127" s="76"/>
      <c r="DM127" s="76"/>
      <c r="DN127" s="76"/>
      <c r="DO127" s="76"/>
      <c r="DP127" s="76"/>
      <c r="DQ127" s="76"/>
      <c r="DR127" s="76"/>
      <c r="DS127" s="76"/>
      <c r="DT127" s="76"/>
      <c r="DU127" s="76"/>
      <c r="DV127" s="76"/>
      <c r="DW127" s="76"/>
      <c r="DX127" s="76"/>
      <c r="DY127" s="76"/>
      <c r="DZ127" s="76"/>
      <c r="EA127" s="76"/>
      <c r="EB127" s="76"/>
      <c r="EC127" s="76"/>
      <c r="ED127" s="76"/>
      <c r="EE127" s="76"/>
      <c r="EF127" s="76"/>
      <c r="EG127" s="76"/>
      <c r="EH127" s="76"/>
      <c r="EI127" s="76"/>
      <c r="EJ127" s="76"/>
      <c r="EK127" s="76"/>
      <c r="EL127" s="76"/>
      <c r="EM127" s="76"/>
      <c r="EN127" s="76"/>
      <c r="EO127" s="76"/>
      <c r="EP127" s="76"/>
      <c r="EQ127" s="76"/>
      <c r="ER127" s="76"/>
      <c r="ES127" s="76"/>
      <c r="ET127" s="76"/>
      <c r="EU127" s="76"/>
      <c r="EV127" s="76"/>
      <c r="EW127" s="76"/>
      <c r="EX127" s="76"/>
      <c r="EY127" s="76"/>
      <c r="EZ127" s="76"/>
      <c r="FA127" s="76"/>
      <c r="FB127" s="76"/>
      <c r="FC127" s="76"/>
      <c r="FD127" s="76"/>
      <c r="FE127" s="76"/>
      <c r="FF127" s="76"/>
      <c r="FG127" s="76"/>
      <c r="FH127" s="76"/>
      <c r="FI127" s="76"/>
      <c r="FJ127" s="76"/>
      <c r="FK127" s="76"/>
      <c r="FL127" s="76"/>
      <c r="FM127" s="76"/>
      <c r="FN127" s="76"/>
      <c r="FO127" s="76"/>
      <c r="FP127" s="76"/>
      <c r="FQ127" s="76"/>
      <c r="FR127" s="76"/>
      <c r="FS127" s="76"/>
      <c r="FT127" s="76"/>
      <c r="FU127" s="76"/>
      <c r="FV127" s="76"/>
      <c r="FW127" s="76"/>
      <c r="FX127" s="76"/>
      <c r="FY127" s="76"/>
      <c r="FZ127" s="76"/>
      <c r="GA127" s="76"/>
      <c r="GB127" s="76"/>
      <c r="GC127" s="76"/>
      <c r="GD127" s="76"/>
      <c r="GE127" s="76"/>
      <c r="GF127" s="76"/>
      <c r="GG127" s="76"/>
      <c r="GH127" s="76"/>
      <c r="GI127" s="76"/>
      <c r="GJ127" s="76"/>
      <c r="GK127" s="76"/>
      <c r="GL127" s="76"/>
      <c r="GM127" s="76"/>
      <c r="GN127" s="76"/>
      <c r="GO127" s="76"/>
      <c r="GP127" s="76"/>
      <c r="GQ127" s="76"/>
      <c r="GR127" s="76"/>
      <c r="GS127" s="76"/>
      <c r="GT127" s="76"/>
      <c r="GU127" s="76"/>
      <c r="GV127" s="76"/>
      <c r="GW127" s="76"/>
    </row>
    <row r="128" spans="1:205" ht="20.100000000000001" customHeight="1">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c r="AA128" s="76"/>
      <c r="AB128" s="76"/>
      <c r="AC128" s="76"/>
      <c r="AD128" s="76"/>
      <c r="AE128" s="76"/>
      <c r="AF128" s="76"/>
      <c r="AG128" s="76"/>
      <c r="AH128" s="76"/>
      <c r="AI128" s="76"/>
      <c r="AJ128" s="76"/>
      <c r="AK128" s="76"/>
      <c r="AL128" s="76"/>
      <c r="AM128" s="76"/>
      <c r="AN128" s="76"/>
      <c r="AO128" s="76"/>
      <c r="AP128" s="76"/>
      <c r="AQ128" s="76"/>
      <c r="AR128" s="76"/>
      <c r="AS128" s="76"/>
      <c r="AT128" s="76"/>
      <c r="AU128" s="76"/>
      <c r="AV128" s="76"/>
      <c r="AW128" s="76"/>
      <c r="AX128" s="76"/>
      <c r="AY128" s="76"/>
      <c r="AZ128" s="76"/>
      <c r="BA128" s="76"/>
      <c r="BB128" s="76"/>
      <c r="BC128" s="76"/>
      <c r="BD128" s="76"/>
      <c r="BE128" s="76"/>
      <c r="BF128" s="76"/>
      <c r="BG128" s="76"/>
      <c r="BH128" s="76"/>
      <c r="BI128" s="76"/>
      <c r="BJ128" s="76"/>
      <c r="BK128" s="76"/>
      <c r="BL128" s="76"/>
      <c r="BM128" s="76"/>
      <c r="BN128" s="76"/>
      <c r="BO128" s="76"/>
      <c r="BP128" s="76"/>
      <c r="BQ128" s="76"/>
      <c r="BR128" s="76"/>
      <c r="BS128" s="76"/>
      <c r="BT128" s="76"/>
      <c r="BU128" s="76"/>
      <c r="BV128" s="76"/>
      <c r="BW128" s="76"/>
      <c r="BX128" s="76"/>
      <c r="BY128" s="76"/>
      <c r="BZ128" s="76"/>
      <c r="CA128" s="76"/>
      <c r="CB128" s="76"/>
      <c r="CC128" s="76"/>
      <c r="CD128" s="76"/>
      <c r="CE128" s="76"/>
      <c r="CF128" s="76"/>
      <c r="CG128" s="76"/>
      <c r="CH128" s="76"/>
      <c r="CI128" s="76"/>
      <c r="CJ128" s="76"/>
      <c r="CK128" s="76"/>
      <c r="CL128" s="76"/>
      <c r="CM128" s="76"/>
      <c r="CN128" s="76"/>
      <c r="CO128" s="76"/>
      <c r="CP128" s="76"/>
      <c r="CQ128" s="76"/>
      <c r="CR128" s="76"/>
      <c r="CS128" s="76"/>
      <c r="CT128" s="76"/>
      <c r="CU128" s="76"/>
      <c r="CV128" s="76"/>
      <c r="CW128" s="76"/>
      <c r="CX128" s="76"/>
      <c r="CY128" s="76"/>
      <c r="CZ128" s="76"/>
      <c r="DA128" s="76"/>
      <c r="DB128" s="76"/>
      <c r="DC128" s="76"/>
      <c r="DD128" s="76"/>
      <c r="DE128" s="76"/>
      <c r="DF128" s="76"/>
      <c r="DG128" s="76"/>
      <c r="DH128" s="76"/>
      <c r="DI128" s="76"/>
      <c r="DJ128" s="76"/>
      <c r="DK128" s="76"/>
      <c r="DL128" s="76"/>
      <c r="DM128" s="76"/>
      <c r="DN128" s="76"/>
      <c r="DO128" s="76"/>
      <c r="DP128" s="76"/>
      <c r="DQ128" s="76"/>
      <c r="DR128" s="76"/>
      <c r="DS128" s="76"/>
      <c r="DT128" s="76"/>
      <c r="DU128" s="76"/>
      <c r="DV128" s="76"/>
      <c r="DW128" s="76"/>
      <c r="DX128" s="76"/>
      <c r="DY128" s="76"/>
      <c r="DZ128" s="76"/>
      <c r="EA128" s="76"/>
      <c r="EB128" s="76"/>
      <c r="EC128" s="76"/>
      <c r="ED128" s="76"/>
      <c r="EE128" s="76"/>
      <c r="EF128" s="76"/>
      <c r="EG128" s="76"/>
      <c r="EH128" s="76"/>
      <c r="EI128" s="76"/>
      <c r="EJ128" s="76"/>
      <c r="EK128" s="76"/>
      <c r="EL128" s="76"/>
      <c r="EM128" s="76"/>
      <c r="EN128" s="76"/>
      <c r="EO128" s="76"/>
      <c r="EP128" s="76"/>
      <c r="EQ128" s="76"/>
      <c r="ER128" s="76"/>
      <c r="ES128" s="76"/>
      <c r="ET128" s="76"/>
      <c r="EU128" s="76"/>
      <c r="EV128" s="76"/>
      <c r="EW128" s="76"/>
      <c r="EX128" s="76"/>
      <c r="EY128" s="76"/>
      <c r="EZ128" s="76"/>
      <c r="FA128" s="76"/>
      <c r="FB128" s="76"/>
      <c r="FC128" s="76"/>
      <c r="FD128" s="76"/>
      <c r="FE128" s="76"/>
      <c r="FF128" s="76"/>
      <c r="FG128" s="76"/>
      <c r="FH128" s="76"/>
      <c r="FI128" s="76"/>
      <c r="FJ128" s="76"/>
      <c r="FK128" s="76"/>
      <c r="FL128" s="76"/>
      <c r="FM128" s="76"/>
      <c r="FN128" s="76"/>
      <c r="FO128" s="76"/>
      <c r="FP128" s="76"/>
      <c r="FQ128" s="76"/>
      <c r="FR128" s="76"/>
      <c r="FS128" s="76"/>
      <c r="FT128" s="76"/>
      <c r="FU128" s="76"/>
      <c r="FV128" s="76"/>
      <c r="FW128" s="76"/>
      <c r="FX128" s="76"/>
      <c r="FY128" s="76"/>
      <c r="FZ128" s="76"/>
      <c r="GA128" s="76"/>
      <c r="GB128" s="76"/>
      <c r="GC128" s="76"/>
      <c r="GD128" s="76"/>
      <c r="GE128" s="76"/>
      <c r="GF128" s="76"/>
      <c r="GG128" s="76"/>
      <c r="GH128" s="76"/>
      <c r="GI128" s="76"/>
      <c r="GJ128" s="76"/>
      <c r="GK128" s="76"/>
      <c r="GL128" s="76"/>
      <c r="GM128" s="76"/>
      <c r="GN128" s="76"/>
      <c r="GO128" s="76"/>
      <c r="GP128" s="76"/>
      <c r="GQ128" s="76"/>
      <c r="GR128" s="76"/>
      <c r="GS128" s="76"/>
      <c r="GT128" s="76"/>
      <c r="GU128" s="76"/>
      <c r="GV128" s="76"/>
      <c r="GW128" s="76"/>
    </row>
    <row r="129" spans="7:205" ht="20.100000000000001" customHeight="1">
      <c r="G129" s="74"/>
      <c r="H129" s="74"/>
      <c r="I129" s="74"/>
      <c r="J129" s="74"/>
      <c r="K129" s="74"/>
      <c r="L129" s="74"/>
      <c r="M129" s="74"/>
      <c r="N129" s="74"/>
      <c r="O129" s="74"/>
      <c r="P129" s="74"/>
      <c r="Q129" s="74"/>
      <c r="R129" s="74"/>
      <c r="S129" s="74"/>
      <c r="T129" s="74"/>
      <c r="U129" s="74"/>
      <c r="V129" s="74"/>
      <c r="W129" s="74"/>
      <c r="X129" s="74"/>
      <c r="Y129" s="74"/>
      <c r="Z129" s="74"/>
      <c r="AA129" s="76"/>
      <c r="AB129" s="76"/>
      <c r="AC129" s="76"/>
      <c r="AD129" s="76"/>
      <c r="AE129" s="76"/>
      <c r="AF129" s="76"/>
      <c r="AG129" s="76"/>
      <c r="AH129" s="76"/>
      <c r="AI129" s="76"/>
      <c r="AJ129" s="76"/>
      <c r="AK129" s="76"/>
      <c r="AL129" s="76"/>
      <c r="AM129" s="76"/>
      <c r="AN129" s="76"/>
      <c r="AO129" s="76"/>
      <c r="AP129" s="76"/>
      <c r="AQ129" s="76"/>
      <c r="AR129" s="76"/>
      <c r="AS129" s="76"/>
      <c r="AT129" s="76"/>
      <c r="AU129" s="76"/>
      <c r="AV129" s="76"/>
      <c r="AW129" s="76"/>
      <c r="AX129" s="76"/>
      <c r="AY129" s="76"/>
      <c r="AZ129" s="76"/>
      <c r="BA129" s="76"/>
      <c r="BB129" s="76"/>
      <c r="BC129" s="76"/>
      <c r="BD129" s="76"/>
      <c r="BE129" s="76"/>
      <c r="BF129" s="76"/>
      <c r="BG129" s="76"/>
      <c r="BH129" s="76"/>
      <c r="BI129" s="76"/>
      <c r="BJ129" s="76"/>
      <c r="BK129" s="76"/>
      <c r="BL129" s="76"/>
      <c r="BM129" s="76"/>
      <c r="BN129" s="76"/>
      <c r="BO129" s="76"/>
      <c r="BP129" s="76"/>
      <c r="BQ129" s="76"/>
      <c r="BR129" s="76"/>
      <c r="BS129" s="76"/>
      <c r="BT129" s="76"/>
      <c r="BU129" s="76"/>
      <c r="BV129" s="76"/>
      <c r="BW129" s="76"/>
      <c r="BX129" s="76"/>
      <c r="BY129" s="76"/>
      <c r="BZ129" s="76"/>
      <c r="CA129" s="76"/>
      <c r="CB129" s="76"/>
      <c r="CC129" s="76"/>
      <c r="CD129" s="76"/>
      <c r="CE129" s="76"/>
      <c r="CF129" s="76"/>
      <c r="CG129" s="76"/>
      <c r="CH129" s="76"/>
      <c r="CI129" s="76"/>
      <c r="CJ129" s="76"/>
      <c r="CK129" s="76"/>
      <c r="CL129" s="76"/>
      <c r="CM129" s="76"/>
      <c r="CN129" s="76"/>
      <c r="CO129" s="76"/>
      <c r="CP129" s="76"/>
      <c r="CQ129" s="76"/>
      <c r="CR129" s="76"/>
      <c r="CS129" s="76"/>
      <c r="CT129" s="76"/>
      <c r="CU129" s="76"/>
      <c r="CV129" s="76"/>
      <c r="CW129" s="76"/>
      <c r="CX129" s="76"/>
      <c r="CY129" s="76"/>
      <c r="CZ129" s="76"/>
      <c r="DA129" s="76"/>
      <c r="DB129" s="76"/>
      <c r="DC129" s="76"/>
      <c r="DD129" s="76"/>
      <c r="DE129" s="76"/>
      <c r="DF129" s="76"/>
      <c r="DG129" s="76"/>
      <c r="DH129" s="76"/>
      <c r="DI129" s="76"/>
      <c r="DJ129" s="76"/>
      <c r="DK129" s="76"/>
      <c r="DL129" s="76"/>
      <c r="DM129" s="76"/>
      <c r="DN129" s="76"/>
      <c r="DO129" s="76"/>
      <c r="DP129" s="76"/>
      <c r="DQ129" s="76"/>
      <c r="DR129" s="76"/>
      <c r="DS129" s="76"/>
      <c r="DT129" s="76"/>
      <c r="DU129" s="76"/>
      <c r="DV129" s="76"/>
      <c r="DW129" s="76"/>
      <c r="DX129" s="76"/>
      <c r="DY129" s="76"/>
      <c r="DZ129" s="76"/>
      <c r="EA129" s="76"/>
      <c r="EB129" s="76"/>
      <c r="EC129" s="76"/>
      <c r="ED129" s="76"/>
      <c r="EE129" s="76"/>
      <c r="EF129" s="76"/>
      <c r="EG129" s="76"/>
      <c r="EH129" s="76"/>
      <c r="EI129" s="76"/>
      <c r="EJ129" s="76"/>
      <c r="EK129" s="76"/>
      <c r="EL129" s="76"/>
      <c r="EM129" s="76"/>
      <c r="EN129" s="76"/>
      <c r="EO129" s="76"/>
      <c r="EP129" s="76"/>
      <c r="EQ129" s="76"/>
      <c r="ER129" s="76"/>
      <c r="ES129" s="76"/>
      <c r="ET129" s="76"/>
      <c r="EU129" s="76"/>
      <c r="EV129" s="76"/>
      <c r="EW129" s="76"/>
      <c r="EX129" s="76"/>
      <c r="EY129" s="76"/>
      <c r="EZ129" s="76"/>
      <c r="FA129" s="76"/>
      <c r="FB129" s="76"/>
      <c r="FC129" s="76"/>
      <c r="FD129" s="76"/>
      <c r="FE129" s="76"/>
      <c r="FF129" s="76"/>
      <c r="FG129" s="76"/>
      <c r="FH129" s="76"/>
      <c r="FI129" s="76"/>
      <c r="FJ129" s="76"/>
      <c r="FK129" s="76"/>
      <c r="FL129" s="76"/>
      <c r="FM129" s="76"/>
      <c r="FN129" s="76"/>
      <c r="FO129" s="76"/>
      <c r="FP129" s="76"/>
      <c r="FQ129" s="76"/>
      <c r="FR129" s="76"/>
      <c r="FS129" s="76"/>
      <c r="FT129" s="76"/>
      <c r="FU129" s="76"/>
      <c r="FV129" s="76"/>
      <c r="FW129" s="76"/>
      <c r="FX129" s="76"/>
      <c r="FY129" s="76"/>
      <c r="FZ129" s="76"/>
      <c r="GA129" s="76"/>
      <c r="GB129" s="76"/>
      <c r="GC129" s="76"/>
      <c r="GD129" s="76"/>
      <c r="GE129" s="76"/>
      <c r="GF129" s="76"/>
      <c r="GG129" s="76"/>
      <c r="GH129" s="76"/>
      <c r="GI129" s="76"/>
      <c r="GJ129" s="76"/>
      <c r="GK129" s="76"/>
      <c r="GL129" s="76"/>
      <c r="GM129" s="76"/>
      <c r="GN129" s="76"/>
      <c r="GO129" s="76"/>
      <c r="GP129" s="76"/>
      <c r="GQ129" s="76"/>
      <c r="GR129" s="76"/>
      <c r="GS129" s="76"/>
      <c r="GT129" s="76"/>
      <c r="GU129" s="76"/>
      <c r="GV129" s="76"/>
      <c r="GW129" s="76"/>
    </row>
    <row r="130" spans="7:205" ht="20.100000000000001" customHeight="1">
      <c r="G130" s="74"/>
      <c r="H130" s="74"/>
      <c r="I130" s="74"/>
      <c r="J130" s="74"/>
      <c r="K130" s="74"/>
      <c r="L130" s="74"/>
      <c r="M130" s="74"/>
      <c r="N130" s="74"/>
      <c r="O130" s="74"/>
      <c r="P130" s="74"/>
      <c r="Q130" s="74"/>
      <c r="R130" s="74"/>
      <c r="S130" s="74"/>
      <c r="T130" s="74"/>
      <c r="U130" s="74"/>
      <c r="V130" s="74"/>
      <c r="W130" s="74"/>
      <c r="X130" s="74"/>
      <c r="Y130" s="74"/>
      <c r="Z130" s="74"/>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row>
    <row r="131" spans="7:205" ht="20.100000000000001" customHeight="1">
      <c r="G131" s="74"/>
      <c r="H131" s="74"/>
      <c r="I131" s="74"/>
      <c r="J131" s="74"/>
      <c r="K131" s="74"/>
      <c r="L131" s="74"/>
      <c r="M131" s="74"/>
      <c r="N131" s="74"/>
      <c r="O131" s="74"/>
      <c r="P131" s="74"/>
      <c r="Q131" s="74"/>
      <c r="R131" s="74"/>
      <c r="S131" s="74"/>
      <c r="T131" s="74"/>
      <c r="U131" s="74"/>
      <c r="V131" s="74"/>
      <c r="W131" s="74"/>
      <c r="X131" s="74"/>
      <c r="Y131" s="74"/>
      <c r="Z131" s="74"/>
      <c r="AA131" s="76"/>
      <c r="AB131" s="76"/>
      <c r="AC131" s="76"/>
      <c r="AD131" s="76"/>
      <c r="AE131" s="76"/>
      <c r="AF131" s="76"/>
      <c r="AG131" s="76"/>
      <c r="AH131" s="76"/>
      <c r="AI131" s="76"/>
      <c r="AJ131" s="76"/>
      <c r="AK131" s="76"/>
      <c r="AL131" s="76"/>
      <c r="AM131" s="76"/>
      <c r="AN131" s="76"/>
      <c r="AO131" s="76"/>
      <c r="AP131" s="76"/>
      <c r="AQ131" s="76"/>
      <c r="AR131" s="76"/>
      <c r="AS131" s="76"/>
      <c r="AT131" s="76"/>
      <c r="AU131" s="76"/>
      <c r="AV131" s="76"/>
      <c r="AW131" s="76"/>
      <c r="AX131" s="76"/>
      <c r="AY131" s="76"/>
      <c r="AZ131" s="76"/>
      <c r="BA131" s="76"/>
      <c r="BB131" s="76"/>
      <c r="BC131" s="76"/>
      <c r="BD131" s="76"/>
      <c r="BE131" s="76"/>
      <c r="BF131" s="76"/>
      <c r="BG131" s="76"/>
      <c r="BH131" s="76"/>
      <c r="BI131" s="76"/>
      <c r="BJ131" s="76"/>
      <c r="BK131" s="76"/>
      <c r="BL131" s="76"/>
      <c r="BM131" s="76"/>
      <c r="BN131" s="76"/>
      <c r="BO131" s="76"/>
      <c r="BP131" s="76"/>
      <c r="BQ131" s="76"/>
      <c r="BR131" s="76"/>
      <c r="BS131" s="76"/>
      <c r="BT131" s="76"/>
      <c r="BU131" s="76"/>
      <c r="BV131" s="76"/>
      <c r="BW131" s="76"/>
      <c r="BX131" s="76"/>
      <c r="BY131" s="76"/>
      <c r="BZ131" s="76"/>
      <c r="CA131" s="76"/>
      <c r="CB131" s="76"/>
      <c r="CC131" s="76"/>
      <c r="CD131" s="76"/>
      <c r="CE131" s="76"/>
      <c r="CF131" s="76"/>
      <c r="CG131" s="76"/>
      <c r="CH131" s="76"/>
      <c r="CI131" s="76"/>
      <c r="CJ131" s="76"/>
      <c r="CK131" s="76"/>
      <c r="CL131" s="76"/>
      <c r="CM131" s="76"/>
      <c r="CN131" s="76"/>
      <c r="CO131" s="76"/>
      <c r="CP131" s="76"/>
      <c r="CQ131" s="76"/>
      <c r="CR131" s="76"/>
      <c r="CS131" s="76"/>
      <c r="CT131" s="76"/>
      <c r="CU131" s="76"/>
      <c r="CV131" s="76"/>
      <c r="CW131" s="76"/>
      <c r="CX131" s="76"/>
      <c r="CY131" s="76"/>
      <c r="CZ131" s="76"/>
      <c r="DA131" s="76"/>
      <c r="DB131" s="76"/>
      <c r="DC131" s="76"/>
      <c r="DD131" s="76"/>
      <c r="DE131" s="76"/>
      <c r="DF131" s="76"/>
      <c r="DG131" s="76"/>
      <c r="DH131" s="76"/>
      <c r="DI131" s="76"/>
      <c r="DJ131" s="76"/>
      <c r="DK131" s="76"/>
      <c r="DL131" s="76"/>
      <c r="DM131" s="76"/>
      <c r="DN131" s="76"/>
      <c r="DO131" s="76"/>
      <c r="DP131" s="76"/>
      <c r="DQ131" s="76"/>
      <c r="DR131" s="76"/>
      <c r="DS131" s="76"/>
      <c r="DT131" s="76"/>
      <c r="DU131" s="76"/>
      <c r="DV131" s="76"/>
      <c r="DW131" s="76"/>
      <c r="DX131" s="76"/>
      <c r="DY131" s="76"/>
      <c r="DZ131" s="76"/>
      <c r="EA131" s="76"/>
      <c r="EB131" s="76"/>
      <c r="EC131" s="76"/>
      <c r="ED131" s="76"/>
      <c r="EE131" s="76"/>
      <c r="EF131" s="76"/>
      <c r="EG131" s="76"/>
      <c r="EH131" s="76"/>
      <c r="EI131" s="76"/>
      <c r="EJ131" s="76"/>
      <c r="EK131" s="76"/>
      <c r="EL131" s="76"/>
      <c r="EM131" s="76"/>
      <c r="EN131" s="76"/>
      <c r="EO131" s="76"/>
      <c r="EP131" s="76"/>
      <c r="EQ131" s="76"/>
      <c r="ER131" s="76"/>
      <c r="ES131" s="76"/>
      <c r="ET131" s="76"/>
      <c r="EU131" s="76"/>
      <c r="EV131" s="76"/>
      <c r="EW131" s="76"/>
      <c r="EX131" s="76"/>
      <c r="EY131" s="76"/>
      <c r="EZ131" s="76"/>
      <c r="FA131" s="76"/>
      <c r="FB131" s="76"/>
      <c r="FC131" s="76"/>
      <c r="FD131" s="76"/>
      <c r="FE131" s="76"/>
      <c r="FF131" s="76"/>
      <c r="FG131" s="76"/>
      <c r="FH131" s="76"/>
      <c r="FI131" s="76"/>
      <c r="FJ131" s="76"/>
      <c r="FK131" s="76"/>
      <c r="FL131" s="76"/>
      <c r="FM131" s="76"/>
      <c r="FN131" s="76"/>
      <c r="FO131" s="76"/>
      <c r="FP131" s="76"/>
      <c r="FQ131" s="76"/>
      <c r="FR131" s="76"/>
      <c r="FS131" s="76"/>
      <c r="FT131" s="76"/>
      <c r="FU131" s="76"/>
      <c r="FV131" s="76"/>
      <c r="FW131" s="76"/>
      <c r="FX131" s="76"/>
      <c r="FY131" s="76"/>
      <c r="FZ131" s="76"/>
      <c r="GA131" s="76"/>
      <c r="GB131" s="76"/>
      <c r="GC131" s="76"/>
      <c r="GD131" s="76"/>
      <c r="GE131" s="76"/>
      <c r="GF131" s="76"/>
      <c r="GG131" s="76"/>
      <c r="GH131" s="76"/>
      <c r="GI131" s="76"/>
      <c r="GJ131" s="76"/>
      <c r="GK131" s="76"/>
      <c r="GL131" s="76"/>
      <c r="GM131" s="76"/>
      <c r="GN131" s="76"/>
      <c r="GO131" s="76"/>
      <c r="GP131" s="76"/>
      <c r="GQ131" s="76"/>
      <c r="GR131" s="76"/>
      <c r="GS131" s="76"/>
      <c r="GT131" s="76"/>
      <c r="GU131" s="76"/>
      <c r="GV131" s="76"/>
      <c r="GW131" s="76"/>
    </row>
    <row r="132" spans="7:205" ht="20.100000000000001" customHeight="1">
      <c r="G132" s="74"/>
      <c r="H132" s="74"/>
      <c r="I132" s="74"/>
      <c r="J132" s="74"/>
      <c r="K132" s="74"/>
      <c r="L132" s="74"/>
      <c r="M132" s="74"/>
      <c r="N132" s="74"/>
      <c r="O132" s="74"/>
      <c r="P132" s="74"/>
      <c r="Q132" s="74"/>
      <c r="R132" s="74"/>
      <c r="S132" s="74"/>
      <c r="T132" s="74"/>
      <c r="U132" s="74"/>
      <c r="V132" s="74"/>
      <c r="W132" s="74"/>
      <c r="X132" s="74"/>
      <c r="Y132" s="74"/>
      <c r="Z132" s="74"/>
      <c r="AA132" s="76"/>
      <c r="AB132" s="76"/>
      <c r="AC132" s="76"/>
      <c r="AD132" s="76"/>
      <c r="AE132" s="76"/>
      <c r="AF132" s="76"/>
      <c r="AG132" s="76"/>
      <c r="AH132" s="76"/>
      <c r="AI132" s="76"/>
      <c r="AJ132" s="76"/>
      <c r="AK132" s="76"/>
      <c r="AL132" s="76"/>
      <c r="AM132" s="76"/>
      <c r="AN132" s="76"/>
      <c r="AO132" s="76"/>
      <c r="AP132" s="76"/>
      <c r="AQ132" s="76"/>
      <c r="AR132" s="76"/>
      <c r="AS132" s="76"/>
      <c r="AT132" s="76"/>
      <c r="AU132" s="76"/>
      <c r="AV132" s="76"/>
      <c r="AW132" s="76"/>
      <c r="AX132" s="76"/>
      <c r="AY132" s="76"/>
      <c r="AZ132" s="76"/>
      <c r="BA132" s="76"/>
      <c r="BB132" s="76"/>
      <c r="BC132" s="76"/>
      <c r="BD132" s="76"/>
      <c r="BE132" s="76"/>
      <c r="BF132" s="76"/>
      <c r="BG132" s="76"/>
      <c r="BH132" s="76"/>
      <c r="BI132" s="76"/>
      <c r="BJ132" s="76"/>
      <c r="BK132" s="76"/>
      <c r="BL132" s="76"/>
      <c r="BM132" s="76"/>
      <c r="BN132" s="76"/>
      <c r="BO132" s="76"/>
      <c r="BP132" s="76"/>
      <c r="BQ132" s="76"/>
      <c r="BR132" s="76"/>
      <c r="BS132" s="76"/>
      <c r="BT132" s="76"/>
      <c r="BU132" s="76"/>
      <c r="BV132" s="76"/>
      <c r="BW132" s="76"/>
      <c r="BX132" s="76"/>
      <c r="BY132" s="76"/>
      <c r="BZ132" s="76"/>
      <c r="CA132" s="76"/>
      <c r="CB132" s="76"/>
      <c r="CC132" s="76"/>
      <c r="CD132" s="76"/>
      <c r="CE132" s="76"/>
      <c r="CF132" s="76"/>
      <c r="CG132" s="76"/>
      <c r="CH132" s="76"/>
      <c r="CI132" s="76"/>
      <c r="CJ132" s="76"/>
      <c r="CK132" s="76"/>
      <c r="CL132" s="76"/>
      <c r="CM132" s="76"/>
      <c r="CN132" s="76"/>
      <c r="CO132" s="76"/>
      <c r="CP132" s="76"/>
      <c r="CQ132" s="76"/>
      <c r="CR132" s="76"/>
      <c r="CS132" s="76"/>
      <c r="CT132" s="76"/>
      <c r="CU132" s="76"/>
      <c r="CV132" s="76"/>
      <c r="CW132" s="76"/>
      <c r="CX132" s="76"/>
      <c r="CY132" s="76"/>
      <c r="CZ132" s="76"/>
      <c r="DA132" s="76"/>
      <c r="DB132" s="76"/>
      <c r="DC132" s="76"/>
      <c r="DD132" s="76"/>
      <c r="DE132" s="76"/>
      <c r="DF132" s="76"/>
      <c r="DG132" s="76"/>
      <c r="DH132" s="76"/>
      <c r="DI132" s="76"/>
      <c r="DJ132" s="76"/>
      <c r="DK132" s="76"/>
      <c r="DL132" s="76"/>
      <c r="DM132" s="76"/>
      <c r="DN132" s="76"/>
      <c r="DO132" s="76"/>
      <c r="DP132" s="76"/>
      <c r="DQ132" s="76"/>
      <c r="DR132" s="76"/>
      <c r="DS132" s="76"/>
      <c r="DT132" s="76"/>
      <c r="DU132" s="76"/>
      <c r="DV132" s="76"/>
      <c r="DW132" s="76"/>
      <c r="DX132" s="76"/>
      <c r="DY132" s="76"/>
      <c r="DZ132" s="76"/>
      <c r="EA132" s="76"/>
      <c r="EB132" s="76"/>
      <c r="EC132" s="76"/>
      <c r="ED132" s="76"/>
      <c r="EE132" s="76"/>
      <c r="EF132" s="76"/>
      <c r="EG132" s="76"/>
      <c r="EH132" s="76"/>
      <c r="EI132" s="76"/>
      <c r="EJ132" s="76"/>
      <c r="EK132" s="76"/>
      <c r="EL132" s="76"/>
      <c r="EM132" s="76"/>
      <c r="EN132" s="76"/>
      <c r="EO132" s="76"/>
      <c r="EP132" s="76"/>
      <c r="EQ132" s="76"/>
      <c r="ER132" s="76"/>
      <c r="ES132" s="76"/>
      <c r="ET132" s="76"/>
      <c r="EU132" s="76"/>
      <c r="EV132" s="76"/>
      <c r="EW132" s="76"/>
      <c r="EX132" s="76"/>
      <c r="EY132" s="76"/>
      <c r="EZ132" s="76"/>
      <c r="FA132" s="76"/>
      <c r="FB132" s="76"/>
      <c r="FC132" s="76"/>
      <c r="FD132" s="76"/>
      <c r="FE132" s="76"/>
      <c r="FF132" s="76"/>
      <c r="FG132" s="76"/>
      <c r="FH132" s="76"/>
      <c r="FI132" s="76"/>
      <c r="FJ132" s="76"/>
      <c r="FK132" s="76"/>
      <c r="FL132" s="76"/>
      <c r="FM132" s="76"/>
      <c r="FN132" s="76"/>
      <c r="FO132" s="76"/>
      <c r="FP132" s="76"/>
      <c r="FQ132" s="76"/>
      <c r="FR132" s="76"/>
      <c r="FS132" s="76"/>
      <c r="FT132" s="76"/>
      <c r="FU132" s="76"/>
      <c r="FV132" s="76"/>
      <c r="FW132" s="76"/>
      <c r="FX132" s="76"/>
      <c r="FY132" s="76"/>
      <c r="FZ132" s="76"/>
      <c r="GA132" s="76"/>
      <c r="GB132" s="76"/>
      <c r="GC132" s="76"/>
      <c r="GD132" s="76"/>
      <c r="GE132" s="76"/>
      <c r="GF132" s="76"/>
      <c r="GG132" s="76"/>
      <c r="GH132" s="76"/>
      <c r="GI132" s="76"/>
      <c r="GJ132" s="76"/>
      <c r="GK132" s="76"/>
      <c r="GL132" s="76"/>
      <c r="GM132" s="76"/>
      <c r="GN132" s="76"/>
      <c r="GO132" s="76"/>
      <c r="GP132" s="76"/>
      <c r="GQ132" s="76"/>
      <c r="GR132" s="76"/>
      <c r="GS132" s="76"/>
      <c r="GT132" s="76"/>
      <c r="GU132" s="76"/>
      <c r="GV132" s="76"/>
      <c r="GW132" s="76"/>
    </row>
    <row r="133" spans="7:205" ht="20.100000000000001" customHeight="1">
      <c r="G133" s="74"/>
      <c r="H133" s="74"/>
      <c r="I133" s="74"/>
      <c r="J133" s="74"/>
      <c r="K133" s="74"/>
      <c r="L133" s="74"/>
      <c r="M133" s="74"/>
      <c r="N133" s="74"/>
      <c r="O133" s="74"/>
      <c r="P133" s="74"/>
      <c r="Q133" s="74"/>
      <c r="R133" s="74"/>
      <c r="S133" s="74"/>
      <c r="T133" s="74"/>
      <c r="U133" s="74"/>
      <c r="V133" s="74"/>
      <c r="W133" s="74"/>
      <c r="X133" s="74"/>
      <c r="Y133" s="74"/>
      <c r="Z133" s="74"/>
      <c r="AA133" s="76"/>
      <c r="AB133" s="76"/>
      <c r="AC133" s="76"/>
      <c r="AD133" s="76"/>
      <c r="AE133" s="76"/>
      <c r="AF133" s="76"/>
      <c r="AG133" s="76"/>
      <c r="AH133" s="76"/>
      <c r="AI133" s="76"/>
      <c r="AJ133" s="76"/>
      <c r="AK133" s="76"/>
      <c r="AL133" s="76"/>
      <c r="AM133" s="76"/>
      <c r="AN133" s="76"/>
      <c r="AO133" s="76"/>
      <c r="AP133" s="76"/>
      <c r="AQ133" s="76"/>
      <c r="AR133" s="76"/>
      <c r="AS133" s="76"/>
      <c r="AT133" s="76"/>
      <c r="AU133" s="76"/>
      <c r="AV133" s="76"/>
      <c r="AW133" s="76"/>
      <c r="AX133" s="76"/>
      <c r="AY133" s="76"/>
      <c r="AZ133" s="76"/>
      <c r="BA133" s="76"/>
      <c r="BB133" s="76"/>
      <c r="BC133" s="76"/>
      <c r="BD133" s="76"/>
      <c r="BE133" s="76"/>
      <c r="BF133" s="76"/>
      <c r="BG133" s="76"/>
      <c r="BH133" s="76"/>
      <c r="BI133" s="76"/>
      <c r="BJ133" s="76"/>
      <c r="BK133" s="76"/>
      <c r="BL133" s="76"/>
      <c r="BM133" s="76"/>
      <c r="BN133" s="76"/>
      <c r="BO133" s="76"/>
      <c r="BP133" s="76"/>
      <c r="BQ133" s="76"/>
      <c r="BR133" s="76"/>
      <c r="BS133" s="76"/>
      <c r="BT133" s="76"/>
      <c r="BU133" s="76"/>
      <c r="BV133" s="76"/>
      <c r="BW133" s="76"/>
      <c r="BX133" s="76"/>
      <c r="BY133" s="76"/>
      <c r="BZ133" s="76"/>
      <c r="CA133" s="76"/>
      <c r="CB133" s="76"/>
      <c r="CC133" s="76"/>
      <c r="CD133" s="76"/>
      <c r="CE133" s="76"/>
      <c r="CF133" s="76"/>
      <c r="CG133" s="76"/>
      <c r="CH133" s="76"/>
      <c r="CI133" s="76"/>
      <c r="CJ133" s="76"/>
      <c r="CK133" s="76"/>
      <c r="CL133" s="76"/>
      <c r="CM133" s="76"/>
      <c r="CN133" s="76"/>
      <c r="CO133" s="76"/>
      <c r="CP133" s="76"/>
      <c r="CQ133" s="76"/>
      <c r="CR133" s="76"/>
      <c r="CS133" s="76"/>
      <c r="CT133" s="76"/>
      <c r="CU133" s="76"/>
      <c r="CV133" s="76"/>
      <c r="CW133" s="76"/>
      <c r="CX133" s="76"/>
      <c r="CY133" s="76"/>
      <c r="CZ133" s="76"/>
      <c r="DA133" s="76"/>
      <c r="DB133" s="76"/>
      <c r="DC133" s="76"/>
      <c r="DD133" s="76"/>
      <c r="DE133" s="76"/>
      <c r="DF133" s="76"/>
      <c r="DG133" s="76"/>
      <c r="DH133" s="76"/>
      <c r="DI133" s="76"/>
      <c r="DJ133" s="76"/>
      <c r="DK133" s="76"/>
      <c r="DL133" s="76"/>
      <c r="DM133" s="76"/>
      <c r="DN133" s="76"/>
      <c r="DO133" s="76"/>
      <c r="DP133" s="76"/>
      <c r="DQ133" s="76"/>
      <c r="DR133" s="76"/>
      <c r="DS133" s="76"/>
      <c r="DT133" s="76"/>
      <c r="DU133" s="76"/>
      <c r="DV133" s="76"/>
      <c r="DW133" s="76"/>
      <c r="DX133" s="76"/>
      <c r="DY133" s="76"/>
      <c r="DZ133" s="76"/>
      <c r="EA133" s="76"/>
      <c r="EB133" s="76"/>
      <c r="EC133" s="76"/>
      <c r="ED133" s="76"/>
      <c r="EE133" s="76"/>
      <c r="EF133" s="76"/>
      <c r="EG133" s="76"/>
      <c r="EH133" s="76"/>
      <c r="EI133" s="76"/>
      <c r="EJ133" s="76"/>
      <c r="EK133" s="76"/>
      <c r="EL133" s="76"/>
      <c r="EM133" s="76"/>
      <c r="EN133" s="76"/>
      <c r="EO133" s="76"/>
      <c r="EP133" s="76"/>
      <c r="EQ133" s="76"/>
      <c r="ER133" s="76"/>
      <c r="ES133" s="76"/>
      <c r="ET133" s="76"/>
      <c r="EU133" s="76"/>
      <c r="EV133" s="76"/>
      <c r="EW133" s="76"/>
      <c r="EX133" s="76"/>
      <c r="EY133" s="76"/>
      <c r="EZ133" s="76"/>
      <c r="FA133" s="76"/>
      <c r="FB133" s="76"/>
      <c r="FC133" s="76"/>
      <c r="FD133" s="76"/>
      <c r="FE133" s="76"/>
      <c r="FF133" s="76"/>
      <c r="FG133" s="76"/>
      <c r="FH133" s="76"/>
      <c r="FI133" s="76"/>
      <c r="FJ133" s="76"/>
      <c r="FK133" s="76"/>
      <c r="FL133" s="76"/>
      <c r="FM133" s="76"/>
      <c r="FN133" s="76"/>
      <c r="FO133" s="76"/>
      <c r="FP133" s="76"/>
      <c r="FQ133" s="76"/>
      <c r="FR133" s="76"/>
      <c r="FS133" s="76"/>
      <c r="FT133" s="76"/>
      <c r="FU133" s="76"/>
      <c r="FV133" s="76"/>
      <c r="FW133" s="76"/>
      <c r="FX133" s="76"/>
      <c r="FY133" s="76"/>
      <c r="FZ133" s="76"/>
      <c r="GA133" s="76"/>
      <c r="GB133" s="76"/>
      <c r="GC133" s="76"/>
      <c r="GD133" s="76"/>
      <c r="GE133" s="76"/>
      <c r="GF133" s="76"/>
      <c r="GG133" s="76"/>
      <c r="GH133" s="76"/>
      <c r="GI133" s="76"/>
      <c r="GJ133" s="76"/>
      <c r="GK133" s="76"/>
      <c r="GL133" s="76"/>
      <c r="GM133" s="76"/>
      <c r="GN133" s="76"/>
      <c r="GO133" s="76"/>
      <c r="GP133" s="76"/>
      <c r="GQ133" s="76"/>
      <c r="GR133" s="76"/>
      <c r="GS133" s="76"/>
      <c r="GT133" s="76"/>
      <c r="GU133" s="76"/>
      <c r="GV133" s="76"/>
      <c r="GW133" s="76"/>
    </row>
    <row r="134" spans="7:205" ht="20.100000000000001" customHeight="1">
      <c r="G134" s="74"/>
      <c r="H134" s="74"/>
      <c r="I134" s="74"/>
      <c r="J134" s="74"/>
      <c r="K134" s="74"/>
      <c r="L134" s="74"/>
      <c r="M134" s="74"/>
      <c r="N134" s="74"/>
      <c r="O134" s="74"/>
      <c r="P134" s="74"/>
      <c r="Q134" s="74"/>
      <c r="R134" s="74"/>
      <c r="S134" s="74"/>
      <c r="T134" s="74"/>
      <c r="U134" s="74"/>
      <c r="V134" s="74"/>
      <c r="W134" s="74"/>
      <c r="X134" s="74"/>
      <c r="Y134" s="74"/>
      <c r="Z134" s="74"/>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row>
    <row r="135" spans="7:205" ht="20.100000000000001" customHeight="1">
      <c r="G135" s="74"/>
      <c r="H135" s="74"/>
      <c r="I135" s="74"/>
      <c r="J135" s="74"/>
      <c r="K135" s="74"/>
      <c r="L135" s="74"/>
      <c r="M135" s="74"/>
      <c r="N135" s="74"/>
      <c r="O135" s="74"/>
      <c r="P135" s="74"/>
      <c r="Q135" s="74"/>
      <c r="R135" s="74"/>
      <c r="S135" s="74"/>
      <c r="T135" s="74"/>
      <c r="U135" s="74"/>
      <c r="V135" s="74"/>
      <c r="W135" s="74"/>
      <c r="X135" s="74"/>
      <c r="Y135" s="74"/>
      <c r="Z135" s="74"/>
      <c r="AA135" s="76"/>
      <c r="AB135" s="76"/>
      <c r="AC135" s="76"/>
      <c r="AD135" s="76"/>
      <c r="AE135" s="76"/>
      <c r="AF135" s="76"/>
      <c r="AG135" s="76"/>
      <c r="AH135" s="76"/>
      <c r="AI135" s="76"/>
      <c r="AJ135" s="76"/>
      <c r="AK135" s="76"/>
      <c r="AL135" s="76"/>
      <c r="AM135" s="76"/>
      <c r="AN135" s="76"/>
      <c r="AO135" s="76"/>
      <c r="AP135" s="76"/>
      <c r="AQ135" s="76"/>
      <c r="AR135" s="76"/>
      <c r="AS135" s="76"/>
      <c r="AT135" s="76"/>
      <c r="AU135" s="76"/>
      <c r="AV135" s="76"/>
      <c r="AW135" s="76"/>
      <c r="AX135" s="76"/>
      <c r="AY135" s="76"/>
      <c r="AZ135" s="76"/>
      <c r="BA135" s="76"/>
      <c r="BB135" s="76"/>
      <c r="BC135" s="76"/>
      <c r="BD135" s="76"/>
      <c r="BE135" s="76"/>
      <c r="BF135" s="76"/>
      <c r="BG135" s="76"/>
      <c r="BH135" s="76"/>
      <c r="BI135" s="76"/>
      <c r="BJ135" s="76"/>
      <c r="BK135" s="76"/>
      <c r="BL135" s="76"/>
      <c r="BM135" s="76"/>
      <c r="BN135" s="76"/>
      <c r="BO135" s="76"/>
      <c r="BP135" s="76"/>
      <c r="BQ135" s="76"/>
      <c r="BR135" s="76"/>
      <c r="BS135" s="76"/>
      <c r="BT135" s="76"/>
      <c r="BU135" s="76"/>
      <c r="BV135" s="76"/>
      <c r="BW135" s="76"/>
      <c r="BX135" s="76"/>
      <c r="BY135" s="76"/>
      <c r="BZ135" s="76"/>
      <c r="CA135" s="76"/>
      <c r="CB135" s="76"/>
      <c r="CC135" s="76"/>
      <c r="CD135" s="76"/>
      <c r="CE135" s="76"/>
      <c r="CF135" s="76"/>
      <c r="CG135" s="76"/>
      <c r="CH135" s="76"/>
      <c r="CI135" s="76"/>
      <c r="CJ135" s="76"/>
      <c r="CK135" s="76"/>
      <c r="CL135" s="76"/>
      <c r="CM135" s="76"/>
      <c r="CN135" s="76"/>
      <c r="CO135" s="76"/>
      <c r="CP135" s="76"/>
      <c r="CQ135" s="76"/>
      <c r="CR135" s="76"/>
      <c r="CS135" s="76"/>
      <c r="CT135" s="76"/>
      <c r="CU135" s="76"/>
      <c r="CV135" s="76"/>
      <c r="CW135" s="76"/>
      <c r="CX135" s="76"/>
      <c r="CY135" s="76"/>
      <c r="CZ135" s="76"/>
      <c r="DA135" s="76"/>
      <c r="DB135" s="76"/>
      <c r="DC135" s="76"/>
      <c r="DD135" s="76"/>
      <c r="DE135" s="76"/>
      <c r="DF135" s="76"/>
      <c r="DG135" s="76"/>
      <c r="DH135" s="76"/>
      <c r="DI135" s="76"/>
      <c r="DJ135" s="76"/>
      <c r="DK135" s="76"/>
      <c r="DL135" s="76"/>
      <c r="DM135" s="76"/>
      <c r="DN135" s="76"/>
      <c r="DO135" s="76"/>
      <c r="DP135" s="76"/>
      <c r="DQ135" s="76"/>
      <c r="DR135" s="76"/>
      <c r="DS135" s="76"/>
      <c r="DT135" s="76"/>
      <c r="DU135" s="76"/>
      <c r="DV135" s="76"/>
      <c r="DW135" s="76"/>
      <c r="DX135" s="76"/>
      <c r="DY135" s="76"/>
      <c r="DZ135" s="76"/>
      <c r="EA135" s="76"/>
      <c r="EB135" s="76"/>
      <c r="EC135" s="76"/>
      <c r="ED135" s="76"/>
      <c r="EE135" s="76"/>
      <c r="EF135" s="76"/>
      <c r="EG135" s="76"/>
      <c r="EH135" s="76"/>
      <c r="EI135" s="76"/>
      <c r="EJ135" s="76"/>
      <c r="EK135" s="76"/>
      <c r="EL135" s="76"/>
      <c r="EM135" s="76"/>
      <c r="EN135" s="76"/>
      <c r="EO135" s="76"/>
      <c r="EP135" s="76"/>
      <c r="EQ135" s="76"/>
      <c r="ER135" s="76"/>
      <c r="ES135" s="76"/>
      <c r="ET135" s="76"/>
      <c r="EU135" s="76"/>
      <c r="EV135" s="76"/>
      <c r="EW135" s="76"/>
      <c r="EX135" s="76"/>
      <c r="EY135" s="76"/>
      <c r="EZ135" s="76"/>
      <c r="FA135" s="76"/>
      <c r="FB135" s="76"/>
      <c r="FC135" s="76"/>
      <c r="FD135" s="76"/>
      <c r="FE135" s="76"/>
      <c r="FF135" s="76"/>
      <c r="FG135" s="76"/>
      <c r="FH135" s="76"/>
      <c r="FI135" s="76"/>
      <c r="FJ135" s="76"/>
      <c r="FK135" s="76"/>
      <c r="FL135" s="76"/>
      <c r="FM135" s="76"/>
      <c r="FN135" s="76"/>
      <c r="FO135" s="76"/>
      <c r="FP135" s="76"/>
      <c r="FQ135" s="76"/>
      <c r="FR135" s="76"/>
      <c r="FS135" s="76"/>
      <c r="FT135" s="76"/>
      <c r="FU135" s="76"/>
      <c r="FV135" s="76"/>
      <c r="FW135" s="76"/>
      <c r="FX135" s="76"/>
      <c r="FY135" s="76"/>
      <c r="FZ135" s="76"/>
      <c r="GA135" s="76"/>
      <c r="GB135" s="76"/>
      <c r="GC135" s="76"/>
      <c r="GD135" s="76"/>
      <c r="GE135" s="76"/>
      <c r="GF135" s="76"/>
      <c r="GG135" s="76"/>
      <c r="GH135" s="76"/>
      <c r="GI135" s="76"/>
      <c r="GJ135" s="76"/>
      <c r="GK135" s="76"/>
      <c r="GL135" s="76"/>
      <c r="GM135" s="76"/>
      <c r="GN135" s="76"/>
      <c r="GO135" s="76"/>
      <c r="GP135" s="76"/>
      <c r="GQ135" s="76"/>
      <c r="GR135" s="76"/>
      <c r="GS135" s="76"/>
      <c r="GT135" s="76"/>
      <c r="GU135" s="76"/>
      <c r="GV135" s="76"/>
      <c r="GW135" s="76"/>
    </row>
    <row r="136" spans="7:205" ht="20.100000000000001" customHeight="1">
      <c r="G136" s="74"/>
      <c r="H136" s="74"/>
      <c r="I136" s="74"/>
      <c r="J136" s="74"/>
      <c r="K136" s="74"/>
      <c r="L136" s="74"/>
      <c r="M136" s="74"/>
      <c r="N136" s="74"/>
      <c r="O136" s="74"/>
      <c r="P136" s="74"/>
      <c r="Q136" s="74"/>
      <c r="R136" s="74"/>
      <c r="S136" s="74"/>
      <c r="T136" s="74"/>
      <c r="U136" s="74"/>
      <c r="V136" s="74"/>
      <c r="W136" s="74"/>
      <c r="X136" s="74"/>
      <c r="Y136" s="74"/>
      <c r="Z136" s="74"/>
      <c r="AA136" s="76"/>
      <c r="AB136" s="76"/>
      <c r="AC136" s="76"/>
      <c r="AD136" s="76"/>
      <c r="AE136" s="76"/>
      <c r="AF136" s="76"/>
      <c r="AG136" s="76"/>
      <c r="AH136" s="76"/>
      <c r="AI136" s="76"/>
      <c r="AJ136" s="76"/>
      <c r="AK136" s="76"/>
      <c r="AL136" s="76"/>
      <c r="AM136" s="76"/>
      <c r="AN136" s="76"/>
      <c r="AO136" s="76"/>
      <c r="AP136" s="76"/>
      <c r="AQ136" s="76"/>
      <c r="AR136" s="76"/>
      <c r="AS136" s="76"/>
      <c r="AT136" s="76"/>
      <c r="AU136" s="76"/>
      <c r="AV136" s="76"/>
      <c r="AW136" s="76"/>
      <c r="AX136" s="76"/>
      <c r="AY136" s="76"/>
      <c r="AZ136" s="76"/>
      <c r="BA136" s="76"/>
      <c r="BB136" s="76"/>
      <c r="BC136" s="76"/>
      <c r="BD136" s="76"/>
      <c r="BE136" s="76"/>
      <c r="BF136" s="76"/>
      <c r="BG136" s="76"/>
      <c r="BH136" s="76"/>
      <c r="BI136" s="76"/>
      <c r="BJ136" s="76"/>
      <c r="BK136" s="76"/>
      <c r="BL136" s="76"/>
      <c r="BM136" s="76"/>
      <c r="BN136" s="76"/>
      <c r="BO136" s="76"/>
      <c r="BP136" s="76"/>
      <c r="BQ136" s="76"/>
      <c r="BR136" s="76"/>
      <c r="BS136" s="76"/>
      <c r="BT136" s="76"/>
      <c r="BU136" s="76"/>
      <c r="BV136" s="76"/>
      <c r="BW136" s="76"/>
      <c r="BX136" s="76"/>
      <c r="BY136" s="76"/>
      <c r="BZ136" s="76"/>
      <c r="CA136" s="76"/>
      <c r="CB136" s="76"/>
      <c r="CC136" s="76"/>
      <c r="CD136" s="76"/>
      <c r="CE136" s="76"/>
      <c r="CF136" s="76"/>
      <c r="CG136" s="76"/>
      <c r="CH136" s="76"/>
      <c r="CI136" s="76"/>
      <c r="CJ136" s="76"/>
      <c r="CK136" s="76"/>
      <c r="CL136" s="76"/>
      <c r="CM136" s="76"/>
      <c r="CN136" s="76"/>
      <c r="CO136" s="76"/>
      <c r="CP136" s="76"/>
      <c r="CQ136" s="76"/>
      <c r="CR136" s="76"/>
      <c r="CS136" s="76"/>
      <c r="CT136" s="76"/>
      <c r="CU136" s="76"/>
      <c r="CV136" s="76"/>
      <c r="CW136" s="76"/>
      <c r="CX136" s="76"/>
      <c r="CY136" s="76"/>
      <c r="CZ136" s="76"/>
      <c r="DA136" s="76"/>
      <c r="DB136" s="76"/>
      <c r="DC136" s="76"/>
      <c r="DD136" s="76"/>
      <c r="DE136" s="76"/>
      <c r="DF136" s="76"/>
      <c r="DG136" s="76"/>
      <c r="DH136" s="76"/>
      <c r="DI136" s="76"/>
      <c r="DJ136" s="76"/>
      <c r="DK136" s="76"/>
      <c r="DL136" s="76"/>
      <c r="DM136" s="76"/>
      <c r="DN136" s="76"/>
      <c r="DO136" s="76"/>
      <c r="DP136" s="76"/>
      <c r="DQ136" s="76"/>
      <c r="DR136" s="76"/>
      <c r="DS136" s="76"/>
      <c r="DT136" s="76"/>
      <c r="DU136" s="76"/>
      <c r="DV136" s="76"/>
      <c r="DW136" s="76"/>
      <c r="DX136" s="76"/>
      <c r="DY136" s="76"/>
      <c r="DZ136" s="76"/>
      <c r="EA136" s="76"/>
      <c r="EB136" s="76"/>
      <c r="EC136" s="76"/>
      <c r="ED136" s="76"/>
      <c r="EE136" s="76"/>
      <c r="EF136" s="76"/>
      <c r="EG136" s="76"/>
      <c r="EH136" s="76"/>
      <c r="EI136" s="76"/>
      <c r="EJ136" s="76"/>
      <c r="EK136" s="76"/>
      <c r="EL136" s="76"/>
      <c r="EM136" s="76"/>
      <c r="EN136" s="76"/>
      <c r="EO136" s="76"/>
      <c r="EP136" s="76"/>
      <c r="EQ136" s="76"/>
      <c r="ER136" s="76"/>
      <c r="ES136" s="76"/>
      <c r="ET136" s="76"/>
      <c r="EU136" s="76"/>
      <c r="EV136" s="76"/>
      <c r="EW136" s="76"/>
      <c r="EX136" s="76"/>
      <c r="EY136" s="76"/>
      <c r="EZ136" s="76"/>
      <c r="FA136" s="76"/>
      <c r="FB136" s="76"/>
      <c r="FC136" s="76"/>
      <c r="FD136" s="76"/>
      <c r="FE136" s="76"/>
      <c r="FF136" s="76"/>
      <c r="FG136" s="76"/>
      <c r="FH136" s="76"/>
      <c r="FI136" s="76"/>
      <c r="FJ136" s="76"/>
      <c r="FK136" s="76"/>
      <c r="FL136" s="76"/>
      <c r="FM136" s="76"/>
      <c r="FN136" s="76"/>
      <c r="FO136" s="76"/>
      <c r="FP136" s="76"/>
      <c r="FQ136" s="76"/>
      <c r="FR136" s="76"/>
      <c r="FS136" s="76"/>
      <c r="FT136" s="76"/>
      <c r="FU136" s="76"/>
      <c r="FV136" s="76"/>
      <c r="FW136" s="76"/>
      <c r="FX136" s="76"/>
      <c r="FY136" s="76"/>
      <c r="FZ136" s="76"/>
      <c r="GA136" s="76"/>
      <c r="GB136" s="76"/>
      <c r="GC136" s="76"/>
      <c r="GD136" s="76"/>
      <c r="GE136" s="76"/>
      <c r="GF136" s="76"/>
      <c r="GG136" s="76"/>
      <c r="GH136" s="76"/>
      <c r="GI136" s="76"/>
      <c r="GJ136" s="76"/>
      <c r="GK136" s="76"/>
      <c r="GL136" s="76"/>
      <c r="GM136" s="76"/>
      <c r="GN136" s="76"/>
      <c r="GO136" s="76"/>
      <c r="GP136" s="76"/>
      <c r="GQ136" s="76"/>
      <c r="GR136" s="76"/>
      <c r="GS136" s="76"/>
      <c r="GT136" s="76"/>
      <c r="GU136" s="76"/>
      <c r="GV136" s="76"/>
      <c r="GW136" s="76"/>
    </row>
    <row r="137" spans="7:205" ht="20.100000000000001" customHeight="1">
      <c r="G137" s="74"/>
      <c r="H137" s="74"/>
      <c r="I137" s="74"/>
      <c r="J137" s="74"/>
      <c r="K137" s="74"/>
      <c r="L137" s="74"/>
      <c r="M137" s="74"/>
      <c r="N137" s="74"/>
      <c r="O137" s="74"/>
      <c r="P137" s="74"/>
      <c r="Q137" s="74"/>
      <c r="R137" s="74"/>
      <c r="S137" s="74"/>
      <c r="T137" s="74"/>
      <c r="U137" s="74"/>
      <c r="V137" s="74"/>
      <c r="W137" s="74"/>
      <c r="X137" s="74"/>
      <c r="Y137" s="74"/>
      <c r="Z137" s="74"/>
      <c r="AA137" s="76"/>
      <c r="AB137" s="76"/>
      <c r="AC137" s="76"/>
      <c r="AD137" s="76"/>
      <c r="AE137" s="76"/>
      <c r="AF137" s="76"/>
      <c r="AG137" s="76"/>
      <c r="AH137" s="76"/>
      <c r="AI137" s="76"/>
      <c r="AJ137" s="76"/>
      <c r="AK137" s="76"/>
      <c r="AL137" s="76"/>
      <c r="AM137" s="76"/>
      <c r="AN137" s="76"/>
      <c r="AO137" s="76"/>
      <c r="AP137" s="76"/>
      <c r="AQ137" s="76"/>
      <c r="AR137" s="76"/>
      <c r="AS137" s="76"/>
      <c r="AT137" s="76"/>
      <c r="AU137" s="76"/>
      <c r="AV137" s="76"/>
      <c r="AW137" s="76"/>
      <c r="AX137" s="76"/>
      <c r="AY137" s="76"/>
      <c r="AZ137" s="76"/>
      <c r="BA137" s="76"/>
      <c r="BB137" s="76"/>
      <c r="BC137" s="76"/>
      <c r="BD137" s="76"/>
      <c r="BE137" s="76"/>
      <c r="BF137" s="76"/>
      <c r="BG137" s="76"/>
      <c r="BH137" s="76"/>
      <c r="BI137" s="76"/>
      <c r="BJ137" s="76"/>
      <c r="BK137" s="76"/>
      <c r="BL137" s="76"/>
      <c r="BM137" s="76"/>
      <c r="BN137" s="76"/>
      <c r="BO137" s="76"/>
      <c r="BP137" s="76"/>
      <c r="BQ137" s="76"/>
      <c r="BR137" s="76"/>
      <c r="BS137" s="76"/>
      <c r="BT137" s="76"/>
      <c r="BU137" s="76"/>
      <c r="BV137" s="76"/>
      <c r="BW137" s="76"/>
      <c r="BX137" s="76"/>
      <c r="BY137" s="76"/>
      <c r="BZ137" s="76"/>
      <c r="CA137" s="76"/>
      <c r="CB137" s="76"/>
      <c r="CC137" s="76"/>
      <c r="CD137" s="76"/>
      <c r="CE137" s="76"/>
      <c r="CF137" s="76"/>
      <c r="CG137" s="76"/>
      <c r="CH137" s="76"/>
      <c r="CI137" s="76"/>
      <c r="CJ137" s="76"/>
      <c r="CK137" s="76"/>
      <c r="CL137" s="76"/>
      <c r="CM137" s="76"/>
      <c r="CN137" s="76"/>
      <c r="CO137" s="76"/>
      <c r="CP137" s="76"/>
      <c r="CQ137" s="76"/>
      <c r="CR137" s="76"/>
      <c r="CS137" s="76"/>
      <c r="CT137" s="76"/>
      <c r="CU137" s="76"/>
      <c r="CV137" s="76"/>
      <c r="CW137" s="76"/>
      <c r="CX137" s="76"/>
      <c r="CY137" s="76"/>
      <c r="CZ137" s="76"/>
      <c r="DA137" s="76"/>
      <c r="DB137" s="76"/>
      <c r="DC137" s="76"/>
      <c r="DD137" s="76"/>
      <c r="DE137" s="76"/>
      <c r="DF137" s="76"/>
      <c r="DG137" s="76"/>
      <c r="DH137" s="76"/>
      <c r="DI137" s="76"/>
      <c r="DJ137" s="76"/>
      <c r="DK137" s="76"/>
      <c r="DL137" s="76"/>
      <c r="DM137" s="76"/>
      <c r="DN137" s="76"/>
      <c r="DO137" s="76"/>
      <c r="DP137" s="76"/>
      <c r="DQ137" s="76"/>
      <c r="DR137" s="76"/>
      <c r="DS137" s="76"/>
      <c r="DT137" s="76"/>
      <c r="DU137" s="76"/>
      <c r="DV137" s="76"/>
      <c r="DW137" s="76"/>
      <c r="DX137" s="76"/>
      <c r="DY137" s="76"/>
      <c r="DZ137" s="76"/>
      <c r="EA137" s="76"/>
      <c r="EB137" s="76"/>
      <c r="EC137" s="76"/>
      <c r="ED137" s="76"/>
      <c r="EE137" s="76"/>
      <c r="EF137" s="76"/>
      <c r="EG137" s="76"/>
      <c r="EH137" s="76"/>
      <c r="EI137" s="76"/>
      <c r="EJ137" s="76"/>
      <c r="EK137" s="76"/>
      <c r="EL137" s="76"/>
      <c r="EM137" s="76"/>
      <c r="EN137" s="76"/>
      <c r="EO137" s="76"/>
      <c r="EP137" s="76"/>
      <c r="EQ137" s="76"/>
      <c r="ER137" s="76"/>
      <c r="ES137" s="76"/>
      <c r="ET137" s="76"/>
      <c r="EU137" s="76"/>
      <c r="EV137" s="76"/>
      <c r="EW137" s="76"/>
      <c r="EX137" s="76"/>
      <c r="EY137" s="76"/>
      <c r="EZ137" s="76"/>
      <c r="FA137" s="76"/>
      <c r="FB137" s="76"/>
      <c r="FC137" s="76"/>
      <c r="FD137" s="76"/>
      <c r="FE137" s="76"/>
      <c r="FF137" s="76"/>
      <c r="FG137" s="76"/>
      <c r="FH137" s="76"/>
      <c r="FI137" s="76"/>
      <c r="FJ137" s="76"/>
      <c r="FK137" s="76"/>
      <c r="FL137" s="76"/>
      <c r="FM137" s="76"/>
      <c r="FN137" s="76"/>
      <c r="FO137" s="76"/>
      <c r="FP137" s="76"/>
      <c r="FQ137" s="76"/>
      <c r="FR137" s="76"/>
      <c r="FS137" s="76"/>
      <c r="FT137" s="76"/>
      <c r="FU137" s="76"/>
      <c r="FV137" s="76"/>
      <c r="FW137" s="76"/>
      <c r="FX137" s="76"/>
      <c r="FY137" s="76"/>
      <c r="FZ137" s="76"/>
      <c r="GA137" s="76"/>
      <c r="GB137" s="76"/>
      <c r="GC137" s="76"/>
      <c r="GD137" s="76"/>
      <c r="GE137" s="76"/>
      <c r="GF137" s="76"/>
      <c r="GG137" s="76"/>
      <c r="GH137" s="76"/>
      <c r="GI137" s="76"/>
      <c r="GJ137" s="76"/>
      <c r="GK137" s="76"/>
      <c r="GL137" s="76"/>
      <c r="GM137" s="76"/>
      <c r="GN137" s="76"/>
      <c r="GO137" s="76"/>
      <c r="GP137" s="76"/>
      <c r="GQ137" s="76"/>
      <c r="GR137" s="76"/>
      <c r="GS137" s="76"/>
      <c r="GT137" s="76"/>
      <c r="GU137" s="76"/>
      <c r="GV137" s="76"/>
      <c r="GW137" s="76"/>
    </row>
    <row r="138" spans="7:205" ht="20.100000000000001" customHeight="1">
      <c r="G138" s="74"/>
      <c r="H138" s="74"/>
      <c r="I138" s="74"/>
      <c r="J138" s="74"/>
      <c r="K138" s="74"/>
      <c r="L138" s="74"/>
      <c r="M138" s="74"/>
      <c r="N138" s="74"/>
      <c r="O138" s="74"/>
      <c r="P138" s="74"/>
      <c r="Q138" s="74"/>
      <c r="R138" s="74"/>
      <c r="S138" s="74"/>
      <c r="T138" s="74"/>
      <c r="U138" s="74"/>
      <c r="V138" s="74"/>
      <c r="W138" s="74"/>
      <c r="X138" s="74"/>
      <c r="Y138" s="74"/>
      <c r="Z138" s="74"/>
      <c r="AA138" s="76"/>
      <c r="AB138" s="76"/>
      <c r="AC138" s="76"/>
      <c r="AD138" s="76"/>
      <c r="AE138" s="76"/>
      <c r="AF138" s="76"/>
      <c r="AG138" s="76"/>
      <c r="AH138" s="76"/>
      <c r="AI138" s="76"/>
      <c r="AJ138" s="76"/>
      <c r="AK138" s="76"/>
      <c r="AL138" s="76"/>
      <c r="AM138" s="76"/>
      <c r="AN138" s="76"/>
      <c r="AO138" s="76"/>
      <c r="AP138" s="76"/>
      <c r="AQ138" s="76"/>
      <c r="AR138" s="76"/>
      <c r="AS138" s="76"/>
      <c r="AT138" s="76"/>
      <c r="AU138" s="76"/>
      <c r="AV138" s="76"/>
      <c r="AW138" s="76"/>
      <c r="AX138" s="76"/>
      <c r="AY138" s="76"/>
      <c r="AZ138" s="76"/>
      <c r="BA138" s="76"/>
      <c r="BB138" s="76"/>
      <c r="BC138" s="76"/>
      <c r="BD138" s="76"/>
      <c r="BE138" s="76"/>
      <c r="BF138" s="76"/>
      <c r="BG138" s="76"/>
      <c r="BH138" s="76"/>
      <c r="BI138" s="76"/>
      <c r="BJ138" s="76"/>
      <c r="BK138" s="76"/>
      <c r="BL138" s="76"/>
      <c r="BM138" s="76"/>
      <c r="BN138" s="76"/>
      <c r="BO138" s="76"/>
      <c r="BP138" s="76"/>
      <c r="BQ138" s="76"/>
      <c r="BR138" s="76"/>
      <c r="BS138" s="76"/>
      <c r="BT138" s="76"/>
      <c r="BU138" s="76"/>
      <c r="BV138" s="76"/>
      <c r="BW138" s="76"/>
      <c r="BX138" s="76"/>
      <c r="BY138" s="76"/>
      <c r="BZ138" s="76"/>
      <c r="CA138" s="76"/>
      <c r="CB138" s="76"/>
      <c r="CC138" s="76"/>
      <c r="CD138" s="76"/>
      <c r="CE138" s="76"/>
      <c r="CF138" s="76"/>
      <c r="CG138" s="76"/>
      <c r="CH138" s="76"/>
      <c r="CI138" s="76"/>
      <c r="CJ138" s="76"/>
      <c r="CK138" s="76"/>
      <c r="CL138" s="76"/>
      <c r="CM138" s="76"/>
      <c r="CN138" s="76"/>
      <c r="CO138" s="76"/>
      <c r="CP138" s="76"/>
      <c r="CQ138" s="76"/>
      <c r="CR138" s="76"/>
      <c r="CS138" s="76"/>
      <c r="CT138" s="76"/>
      <c r="CU138" s="76"/>
      <c r="CV138" s="76"/>
      <c r="CW138" s="76"/>
      <c r="CX138" s="76"/>
      <c r="CY138" s="76"/>
      <c r="CZ138" s="76"/>
      <c r="DA138" s="76"/>
      <c r="DB138" s="76"/>
      <c r="DC138" s="76"/>
      <c r="DD138" s="76"/>
      <c r="DE138" s="76"/>
      <c r="DF138" s="76"/>
      <c r="DG138" s="76"/>
      <c r="DH138" s="76"/>
      <c r="DI138" s="76"/>
      <c r="DJ138" s="76"/>
      <c r="DK138" s="76"/>
      <c r="DL138" s="76"/>
      <c r="DM138" s="76"/>
      <c r="DN138" s="76"/>
      <c r="DO138" s="76"/>
      <c r="DP138" s="76"/>
      <c r="DQ138" s="76"/>
      <c r="DR138" s="76"/>
      <c r="DS138" s="76"/>
      <c r="DT138" s="76"/>
      <c r="DU138" s="76"/>
      <c r="DV138" s="76"/>
      <c r="DW138" s="76"/>
      <c r="DX138" s="76"/>
      <c r="DY138" s="76"/>
      <c r="DZ138" s="76"/>
      <c r="EA138" s="76"/>
      <c r="EB138" s="76"/>
      <c r="EC138" s="76"/>
      <c r="ED138" s="76"/>
      <c r="EE138" s="76"/>
      <c r="EF138" s="76"/>
      <c r="EG138" s="76"/>
      <c r="EH138" s="76"/>
      <c r="EI138" s="76"/>
      <c r="EJ138" s="76"/>
      <c r="EK138" s="76"/>
      <c r="EL138" s="76"/>
      <c r="EM138" s="76"/>
      <c r="EN138" s="76"/>
      <c r="EO138" s="76"/>
      <c r="EP138" s="76"/>
      <c r="EQ138" s="76"/>
      <c r="ER138" s="76"/>
      <c r="ES138" s="76"/>
      <c r="ET138" s="76"/>
      <c r="EU138" s="76"/>
      <c r="EV138" s="76"/>
      <c r="EW138" s="76"/>
      <c r="EX138" s="76"/>
      <c r="EY138" s="76"/>
      <c r="EZ138" s="76"/>
      <c r="FA138" s="76"/>
      <c r="FB138" s="76"/>
      <c r="FC138" s="76"/>
      <c r="FD138" s="76"/>
      <c r="FE138" s="76"/>
      <c r="FF138" s="76"/>
      <c r="FG138" s="76"/>
      <c r="FH138" s="76"/>
      <c r="FI138" s="76"/>
      <c r="FJ138" s="76"/>
      <c r="FK138" s="76"/>
      <c r="FL138" s="76"/>
      <c r="FM138" s="76"/>
      <c r="FN138" s="76"/>
      <c r="FO138" s="76"/>
      <c r="FP138" s="76"/>
      <c r="FQ138" s="76"/>
      <c r="FR138" s="76"/>
      <c r="FS138" s="76"/>
      <c r="FT138" s="76"/>
      <c r="FU138" s="76"/>
      <c r="FV138" s="76"/>
      <c r="FW138" s="76"/>
      <c r="FX138" s="76"/>
      <c r="FY138" s="76"/>
      <c r="FZ138" s="76"/>
      <c r="GA138" s="76"/>
      <c r="GB138" s="76"/>
      <c r="GC138" s="76"/>
      <c r="GD138" s="76"/>
      <c r="GE138" s="76"/>
      <c r="GF138" s="76"/>
      <c r="GG138" s="76"/>
      <c r="GH138" s="76"/>
      <c r="GI138" s="76"/>
      <c r="GJ138" s="76"/>
      <c r="GK138" s="76"/>
      <c r="GL138" s="76"/>
      <c r="GM138" s="76"/>
      <c r="GN138" s="76"/>
      <c r="GO138" s="76"/>
      <c r="GP138" s="76"/>
      <c r="GQ138" s="76"/>
      <c r="GR138" s="76"/>
      <c r="GS138" s="76"/>
      <c r="GT138" s="76"/>
      <c r="GU138" s="76"/>
      <c r="GV138" s="76"/>
      <c r="GW138" s="76"/>
    </row>
    <row r="139" spans="7:205" ht="20.100000000000001" customHeight="1">
      <c r="G139" s="74"/>
      <c r="H139" s="74"/>
      <c r="I139" s="74"/>
      <c r="J139" s="74"/>
      <c r="K139" s="74"/>
      <c r="L139" s="74"/>
      <c r="M139" s="74"/>
      <c r="N139" s="74"/>
      <c r="O139" s="74"/>
      <c r="P139" s="74"/>
      <c r="Q139" s="74"/>
      <c r="R139" s="74"/>
      <c r="S139" s="74"/>
      <c r="T139" s="74"/>
      <c r="U139" s="74"/>
      <c r="V139" s="74"/>
      <c r="W139" s="74"/>
      <c r="X139" s="74"/>
      <c r="Y139" s="74"/>
      <c r="Z139" s="74"/>
      <c r="AA139" s="76"/>
      <c r="AB139" s="76"/>
      <c r="AC139" s="76"/>
      <c r="AD139" s="76"/>
      <c r="AE139" s="76"/>
      <c r="AF139" s="76"/>
      <c r="AG139" s="76"/>
      <c r="AH139" s="76"/>
      <c r="AI139" s="76"/>
      <c r="AJ139" s="76"/>
      <c r="AK139" s="76"/>
      <c r="AL139" s="76"/>
      <c r="AM139" s="76"/>
      <c r="AN139" s="76"/>
      <c r="AO139" s="76"/>
      <c r="AP139" s="76"/>
      <c r="AQ139" s="76"/>
      <c r="AR139" s="76"/>
      <c r="AS139" s="76"/>
      <c r="AT139" s="76"/>
      <c r="AU139" s="76"/>
      <c r="AV139" s="76"/>
      <c r="AW139" s="76"/>
      <c r="AX139" s="76"/>
      <c r="AY139" s="76"/>
      <c r="AZ139" s="76"/>
      <c r="BA139" s="76"/>
      <c r="BB139" s="76"/>
      <c r="BC139" s="76"/>
      <c r="BD139" s="76"/>
      <c r="BE139" s="76"/>
      <c r="BF139" s="76"/>
      <c r="BG139" s="76"/>
      <c r="BH139" s="76"/>
      <c r="BI139" s="76"/>
      <c r="BJ139" s="76"/>
      <c r="BK139" s="76"/>
      <c r="BL139" s="76"/>
      <c r="BM139" s="76"/>
      <c r="BN139" s="76"/>
      <c r="BO139" s="76"/>
      <c r="BP139" s="76"/>
      <c r="BQ139" s="76"/>
      <c r="BR139" s="76"/>
      <c r="BS139" s="76"/>
      <c r="BT139" s="76"/>
      <c r="BU139" s="76"/>
      <c r="BV139" s="76"/>
      <c r="BW139" s="76"/>
      <c r="BX139" s="76"/>
      <c r="BY139" s="76"/>
      <c r="BZ139" s="76"/>
      <c r="CA139" s="76"/>
      <c r="CB139" s="76"/>
      <c r="CC139" s="76"/>
      <c r="CD139" s="76"/>
      <c r="CE139" s="76"/>
      <c r="CF139" s="76"/>
      <c r="CG139" s="76"/>
      <c r="CH139" s="76"/>
      <c r="CI139" s="76"/>
      <c r="CJ139" s="76"/>
      <c r="CK139" s="76"/>
      <c r="CL139" s="76"/>
      <c r="CM139" s="76"/>
      <c r="CN139" s="76"/>
      <c r="CO139" s="76"/>
      <c r="CP139" s="76"/>
      <c r="CQ139" s="76"/>
      <c r="CR139" s="76"/>
      <c r="CS139" s="76"/>
      <c r="CT139" s="76"/>
      <c r="CU139" s="76"/>
      <c r="CV139" s="76"/>
      <c r="CW139" s="76"/>
      <c r="CX139" s="76"/>
      <c r="CY139" s="76"/>
      <c r="CZ139" s="76"/>
      <c r="DA139" s="76"/>
      <c r="DB139" s="76"/>
      <c r="DC139" s="76"/>
      <c r="DD139" s="76"/>
      <c r="DE139" s="76"/>
      <c r="DF139" s="76"/>
      <c r="DG139" s="76"/>
      <c r="DH139" s="76"/>
      <c r="DI139" s="76"/>
      <c r="DJ139" s="76"/>
      <c r="DK139" s="76"/>
      <c r="DL139" s="76"/>
      <c r="DM139" s="76"/>
      <c r="DN139" s="76"/>
      <c r="DO139" s="76"/>
      <c r="DP139" s="76"/>
      <c r="DQ139" s="76"/>
      <c r="DR139" s="76"/>
      <c r="DS139" s="76"/>
      <c r="DT139" s="76"/>
      <c r="DU139" s="76"/>
      <c r="DV139" s="76"/>
      <c r="DW139" s="76"/>
      <c r="DX139" s="76"/>
      <c r="DY139" s="76"/>
      <c r="DZ139" s="76"/>
      <c r="EA139" s="76"/>
      <c r="EB139" s="76"/>
      <c r="EC139" s="76"/>
      <c r="ED139" s="76"/>
      <c r="EE139" s="76"/>
      <c r="EF139" s="76"/>
      <c r="EG139" s="76"/>
      <c r="EH139" s="76"/>
      <c r="EI139" s="76"/>
      <c r="EJ139" s="76"/>
      <c r="EK139" s="76"/>
      <c r="EL139" s="76"/>
      <c r="EM139" s="76"/>
      <c r="EN139" s="76"/>
      <c r="EO139" s="76"/>
      <c r="EP139" s="76"/>
      <c r="EQ139" s="76"/>
      <c r="ER139" s="76"/>
      <c r="ES139" s="76"/>
      <c r="ET139" s="76"/>
      <c r="EU139" s="76"/>
      <c r="EV139" s="76"/>
      <c r="EW139" s="76"/>
      <c r="EX139" s="76"/>
      <c r="EY139" s="76"/>
      <c r="EZ139" s="76"/>
      <c r="FA139" s="76"/>
      <c r="FB139" s="76"/>
      <c r="FC139" s="76"/>
      <c r="FD139" s="76"/>
      <c r="FE139" s="76"/>
      <c r="FF139" s="76"/>
      <c r="FG139" s="76"/>
      <c r="FH139" s="76"/>
      <c r="FI139" s="76"/>
      <c r="FJ139" s="76"/>
      <c r="FK139" s="76"/>
      <c r="FL139" s="76"/>
      <c r="FM139" s="76"/>
      <c r="FN139" s="76"/>
      <c r="FO139" s="76"/>
      <c r="FP139" s="76"/>
      <c r="FQ139" s="76"/>
      <c r="FR139" s="76"/>
      <c r="FS139" s="76"/>
      <c r="FT139" s="76"/>
      <c r="FU139" s="76"/>
      <c r="FV139" s="76"/>
      <c r="FW139" s="76"/>
      <c r="FX139" s="76"/>
      <c r="FY139" s="76"/>
      <c r="FZ139" s="76"/>
      <c r="GA139" s="76"/>
      <c r="GB139" s="76"/>
      <c r="GC139" s="76"/>
      <c r="GD139" s="76"/>
      <c r="GE139" s="76"/>
      <c r="GF139" s="76"/>
      <c r="GG139" s="76"/>
      <c r="GH139" s="76"/>
      <c r="GI139" s="76"/>
      <c r="GJ139" s="76"/>
      <c r="GK139" s="76"/>
      <c r="GL139" s="76"/>
      <c r="GM139" s="76"/>
      <c r="GN139" s="76"/>
      <c r="GO139" s="76"/>
      <c r="GP139" s="76"/>
      <c r="GQ139" s="76"/>
      <c r="GR139" s="76"/>
      <c r="GS139" s="76"/>
      <c r="GT139" s="76"/>
      <c r="GU139" s="76"/>
      <c r="GV139" s="76"/>
      <c r="GW139" s="76"/>
    </row>
    <row r="140" spans="7:205" ht="20.100000000000001" customHeight="1">
      <c r="G140" s="74"/>
      <c r="H140" s="74"/>
      <c r="I140" s="74"/>
      <c r="J140" s="74"/>
      <c r="K140" s="74"/>
      <c r="L140" s="74"/>
      <c r="M140" s="74"/>
      <c r="N140" s="74"/>
      <c r="O140" s="74"/>
      <c r="P140" s="74"/>
      <c r="Q140" s="74"/>
      <c r="R140" s="74"/>
      <c r="S140" s="74"/>
      <c r="T140" s="74"/>
      <c r="U140" s="74"/>
      <c r="V140" s="74"/>
      <c r="W140" s="74"/>
      <c r="X140" s="74"/>
      <c r="Y140" s="74"/>
      <c r="Z140" s="74"/>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row>
    <row r="141" spans="7:205" ht="20.100000000000001" customHeight="1">
      <c r="G141" s="74"/>
      <c r="H141" s="74"/>
      <c r="I141" s="74"/>
      <c r="J141" s="74"/>
      <c r="K141" s="74"/>
      <c r="L141" s="74"/>
      <c r="M141" s="74"/>
      <c r="N141" s="74"/>
      <c r="O141" s="74"/>
      <c r="P141" s="74"/>
      <c r="Q141" s="74"/>
      <c r="R141" s="74"/>
      <c r="S141" s="74"/>
      <c r="T141" s="74"/>
      <c r="U141" s="74"/>
      <c r="V141" s="74"/>
      <c r="W141" s="74"/>
      <c r="X141" s="74"/>
      <c r="Y141" s="74"/>
      <c r="Z141" s="74"/>
      <c r="AA141" s="76"/>
      <c r="AB141" s="76"/>
      <c r="AC141" s="76"/>
      <c r="AD141" s="76"/>
      <c r="AE141" s="76"/>
      <c r="AF141" s="76"/>
      <c r="AG141" s="76"/>
      <c r="AH141" s="76"/>
      <c r="AI141" s="76"/>
      <c r="AJ141" s="76"/>
      <c r="AK141" s="76"/>
      <c r="AL141" s="76"/>
      <c r="AM141" s="76"/>
      <c r="AN141" s="76"/>
      <c r="AO141" s="76"/>
      <c r="AP141" s="76"/>
      <c r="AQ141" s="76"/>
      <c r="AR141" s="76"/>
      <c r="AS141" s="76"/>
      <c r="AT141" s="76"/>
      <c r="AU141" s="76"/>
      <c r="AV141" s="76"/>
      <c r="AW141" s="76"/>
      <c r="AX141" s="76"/>
      <c r="AY141" s="76"/>
      <c r="AZ141" s="76"/>
      <c r="BA141" s="76"/>
      <c r="BB141" s="76"/>
      <c r="BC141" s="76"/>
      <c r="BD141" s="76"/>
      <c r="BE141" s="76"/>
      <c r="BF141" s="76"/>
      <c r="BG141" s="76"/>
      <c r="BH141" s="76"/>
      <c r="BI141" s="76"/>
      <c r="BJ141" s="76"/>
      <c r="BK141" s="76"/>
      <c r="BL141" s="76"/>
      <c r="BM141" s="76"/>
      <c r="BN141" s="76"/>
      <c r="BO141" s="76"/>
      <c r="BP141" s="76"/>
      <c r="BQ141" s="76"/>
      <c r="BR141" s="76"/>
      <c r="BS141" s="76"/>
      <c r="BT141" s="76"/>
      <c r="BU141" s="76"/>
      <c r="BV141" s="76"/>
      <c r="BW141" s="76"/>
      <c r="BX141" s="76"/>
      <c r="BY141" s="76"/>
      <c r="BZ141" s="76"/>
      <c r="CA141" s="76"/>
      <c r="CB141" s="76"/>
      <c r="CC141" s="76"/>
      <c r="CD141" s="76"/>
      <c r="CE141" s="76"/>
      <c r="CF141" s="76"/>
      <c r="CG141" s="76"/>
      <c r="CH141" s="76"/>
      <c r="CI141" s="76"/>
      <c r="CJ141" s="76"/>
      <c r="CK141" s="76"/>
      <c r="CL141" s="76"/>
      <c r="CM141" s="76"/>
      <c r="CN141" s="76"/>
      <c r="CO141" s="76"/>
      <c r="CP141" s="76"/>
      <c r="CQ141" s="76"/>
      <c r="CR141" s="76"/>
      <c r="CS141" s="76"/>
      <c r="CT141" s="76"/>
      <c r="CU141" s="76"/>
      <c r="CV141" s="76"/>
      <c r="CW141" s="76"/>
      <c r="CX141" s="76"/>
      <c r="CY141" s="76"/>
      <c r="CZ141" s="76"/>
      <c r="DA141" s="76"/>
      <c r="DB141" s="76"/>
      <c r="DC141" s="76"/>
      <c r="DD141" s="76"/>
      <c r="DE141" s="76"/>
      <c r="DF141" s="76"/>
      <c r="DG141" s="76"/>
      <c r="DH141" s="76"/>
      <c r="DI141" s="76"/>
      <c r="DJ141" s="76"/>
      <c r="DK141" s="76"/>
      <c r="DL141" s="76"/>
      <c r="DM141" s="76"/>
      <c r="DN141" s="76"/>
      <c r="DO141" s="76"/>
      <c r="DP141" s="76"/>
      <c r="DQ141" s="76"/>
      <c r="DR141" s="76"/>
      <c r="DS141" s="76"/>
      <c r="DT141" s="76"/>
      <c r="DU141" s="76"/>
      <c r="DV141" s="76"/>
      <c r="DW141" s="76"/>
      <c r="DX141" s="76"/>
      <c r="DY141" s="76"/>
      <c r="DZ141" s="76"/>
      <c r="EA141" s="76"/>
      <c r="EB141" s="76"/>
      <c r="EC141" s="76"/>
      <c r="ED141" s="76"/>
      <c r="EE141" s="76"/>
      <c r="EF141" s="76"/>
      <c r="EG141" s="76"/>
      <c r="EH141" s="76"/>
      <c r="EI141" s="76"/>
      <c r="EJ141" s="76"/>
      <c r="EK141" s="76"/>
      <c r="EL141" s="76"/>
      <c r="EM141" s="76"/>
      <c r="EN141" s="76"/>
      <c r="EO141" s="76"/>
      <c r="EP141" s="76"/>
      <c r="EQ141" s="76"/>
      <c r="ER141" s="76"/>
      <c r="ES141" s="76"/>
      <c r="ET141" s="76"/>
      <c r="EU141" s="76"/>
      <c r="EV141" s="76"/>
      <c r="EW141" s="76"/>
      <c r="EX141" s="76"/>
      <c r="EY141" s="76"/>
      <c r="EZ141" s="76"/>
      <c r="FA141" s="76"/>
      <c r="FB141" s="76"/>
      <c r="FC141" s="76"/>
      <c r="FD141" s="76"/>
      <c r="FE141" s="76"/>
      <c r="FF141" s="76"/>
      <c r="FG141" s="76"/>
      <c r="FH141" s="76"/>
      <c r="FI141" s="76"/>
      <c r="FJ141" s="76"/>
      <c r="FK141" s="76"/>
      <c r="FL141" s="76"/>
      <c r="FM141" s="76"/>
      <c r="FN141" s="76"/>
      <c r="FO141" s="76"/>
      <c r="FP141" s="76"/>
      <c r="FQ141" s="76"/>
      <c r="FR141" s="76"/>
      <c r="FS141" s="76"/>
      <c r="FT141" s="76"/>
      <c r="FU141" s="76"/>
      <c r="FV141" s="76"/>
      <c r="FW141" s="76"/>
      <c r="FX141" s="76"/>
      <c r="FY141" s="76"/>
      <c r="FZ141" s="76"/>
      <c r="GA141" s="76"/>
      <c r="GB141" s="76"/>
      <c r="GC141" s="76"/>
      <c r="GD141" s="76"/>
      <c r="GE141" s="76"/>
      <c r="GF141" s="76"/>
      <c r="GG141" s="76"/>
      <c r="GH141" s="76"/>
      <c r="GI141" s="76"/>
      <c r="GJ141" s="76"/>
      <c r="GK141" s="76"/>
      <c r="GL141" s="76"/>
      <c r="GM141" s="76"/>
      <c r="GN141" s="76"/>
      <c r="GO141" s="76"/>
      <c r="GP141" s="76"/>
      <c r="GQ141" s="76"/>
      <c r="GR141" s="76"/>
      <c r="GS141" s="76"/>
      <c r="GT141" s="76"/>
      <c r="GU141" s="76"/>
      <c r="GV141" s="76"/>
      <c r="GW141" s="76"/>
    </row>
    <row r="142" spans="7:205" ht="20.100000000000001" customHeight="1">
      <c r="G142" s="74"/>
      <c r="H142" s="74"/>
      <c r="I142" s="74"/>
      <c r="J142" s="74"/>
      <c r="K142" s="74"/>
      <c r="L142" s="74"/>
      <c r="M142" s="74"/>
      <c r="N142" s="74"/>
      <c r="O142" s="74"/>
      <c r="P142" s="74"/>
      <c r="Q142" s="74"/>
      <c r="R142" s="74"/>
      <c r="S142" s="74"/>
      <c r="T142" s="74"/>
      <c r="U142" s="74"/>
      <c r="V142" s="74"/>
      <c r="W142" s="74"/>
      <c r="X142" s="74"/>
      <c r="Y142" s="74"/>
      <c r="Z142" s="74"/>
      <c r="AA142" s="76"/>
      <c r="AB142" s="76"/>
      <c r="AC142" s="76"/>
      <c r="AD142" s="76"/>
      <c r="AE142" s="76"/>
      <c r="AF142" s="76"/>
      <c r="AG142" s="76"/>
      <c r="AH142" s="76"/>
      <c r="AI142" s="76"/>
      <c r="AJ142" s="76"/>
      <c r="AK142" s="76"/>
      <c r="AL142" s="76"/>
      <c r="AM142" s="76"/>
      <c r="AN142" s="76"/>
      <c r="AO142" s="76"/>
      <c r="AP142" s="76"/>
      <c r="AQ142" s="76"/>
      <c r="AR142" s="76"/>
      <c r="AS142" s="76"/>
      <c r="AT142" s="76"/>
      <c r="AU142" s="76"/>
      <c r="AV142" s="76"/>
      <c r="AW142" s="76"/>
      <c r="AX142" s="76"/>
      <c r="AY142" s="76"/>
      <c r="AZ142" s="76"/>
      <c r="BA142" s="76"/>
      <c r="BB142" s="76"/>
      <c r="BC142" s="76"/>
      <c r="BD142" s="76"/>
      <c r="BE142" s="76"/>
      <c r="BF142" s="76"/>
      <c r="BG142" s="76"/>
      <c r="BH142" s="76"/>
      <c r="BI142" s="76"/>
      <c r="BJ142" s="76"/>
      <c r="BK142" s="76"/>
      <c r="BL142" s="76"/>
      <c r="BM142" s="76"/>
      <c r="BN142" s="76"/>
      <c r="BO142" s="76"/>
      <c r="BP142" s="76"/>
      <c r="BQ142" s="76"/>
      <c r="BR142" s="76"/>
      <c r="BS142" s="76"/>
      <c r="BT142" s="76"/>
      <c r="BU142" s="76"/>
      <c r="BV142" s="76"/>
      <c r="BW142" s="76"/>
      <c r="BX142" s="76"/>
      <c r="BY142" s="76"/>
      <c r="BZ142" s="76"/>
      <c r="CA142" s="76"/>
      <c r="CB142" s="76"/>
      <c r="CC142" s="76"/>
      <c r="CD142" s="76"/>
      <c r="CE142" s="76"/>
      <c r="CF142" s="76"/>
      <c r="CG142" s="76"/>
      <c r="CH142" s="76"/>
      <c r="CI142" s="76"/>
      <c r="CJ142" s="76"/>
      <c r="CK142" s="76"/>
      <c r="CL142" s="76"/>
      <c r="CM142" s="76"/>
      <c r="CN142" s="76"/>
      <c r="CO142" s="76"/>
      <c r="CP142" s="76"/>
      <c r="CQ142" s="76"/>
      <c r="CR142" s="76"/>
      <c r="CS142" s="76"/>
      <c r="CT142" s="76"/>
      <c r="CU142" s="76"/>
      <c r="CV142" s="76"/>
      <c r="CW142" s="76"/>
      <c r="CX142" s="76"/>
      <c r="CY142" s="76"/>
      <c r="CZ142" s="76"/>
      <c r="DA142" s="76"/>
      <c r="DB142" s="76"/>
      <c r="DC142" s="76"/>
      <c r="DD142" s="76"/>
      <c r="DE142" s="76"/>
      <c r="DF142" s="76"/>
      <c r="DG142" s="76"/>
      <c r="DH142" s="76"/>
      <c r="DI142" s="76"/>
      <c r="DJ142" s="76"/>
      <c r="DK142" s="76"/>
      <c r="DL142" s="76"/>
      <c r="DM142" s="76"/>
      <c r="DN142" s="76"/>
      <c r="DO142" s="76"/>
      <c r="DP142" s="76"/>
      <c r="DQ142" s="76"/>
      <c r="DR142" s="76"/>
      <c r="DS142" s="76"/>
      <c r="DT142" s="76"/>
      <c r="DU142" s="76"/>
      <c r="DV142" s="76"/>
      <c r="DW142" s="76"/>
      <c r="DX142" s="76"/>
      <c r="DY142" s="76"/>
      <c r="DZ142" s="76"/>
      <c r="EA142" s="76"/>
      <c r="EB142" s="76"/>
      <c r="EC142" s="76"/>
      <c r="ED142" s="76"/>
      <c r="EE142" s="76"/>
      <c r="EF142" s="76"/>
      <c r="EG142" s="76"/>
      <c r="EH142" s="76"/>
      <c r="EI142" s="76"/>
      <c r="EJ142" s="76"/>
      <c r="EK142" s="76"/>
      <c r="EL142" s="76"/>
      <c r="EM142" s="76"/>
      <c r="EN142" s="76"/>
      <c r="EO142" s="76"/>
      <c r="EP142" s="76"/>
      <c r="EQ142" s="76"/>
      <c r="ER142" s="76"/>
      <c r="ES142" s="76"/>
      <c r="ET142" s="76"/>
      <c r="EU142" s="76"/>
      <c r="EV142" s="76"/>
      <c r="EW142" s="76"/>
      <c r="EX142" s="76"/>
      <c r="EY142" s="76"/>
      <c r="EZ142" s="76"/>
      <c r="FA142" s="76"/>
      <c r="FB142" s="76"/>
      <c r="FC142" s="76"/>
      <c r="FD142" s="76"/>
      <c r="FE142" s="76"/>
      <c r="FF142" s="76"/>
      <c r="FG142" s="76"/>
      <c r="FH142" s="76"/>
      <c r="FI142" s="76"/>
      <c r="FJ142" s="76"/>
      <c r="FK142" s="76"/>
      <c r="FL142" s="76"/>
      <c r="FM142" s="76"/>
      <c r="FN142" s="76"/>
      <c r="FO142" s="76"/>
      <c r="FP142" s="76"/>
      <c r="FQ142" s="76"/>
      <c r="FR142" s="76"/>
      <c r="FS142" s="76"/>
      <c r="FT142" s="76"/>
      <c r="FU142" s="76"/>
      <c r="FV142" s="76"/>
      <c r="FW142" s="76"/>
      <c r="FX142" s="76"/>
      <c r="FY142" s="76"/>
      <c r="FZ142" s="76"/>
      <c r="GA142" s="76"/>
      <c r="GB142" s="76"/>
      <c r="GC142" s="76"/>
      <c r="GD142" s="76"/>
      <c r="GE142" s="76"/>
      <c r="GF142" s="76"/>
      <c r="GG142" s="76"/>
      <c r="GH142" s="76"/>
      <c r="GI142" s="76"/>
      <c r="GJ142" s="76"/>
      <c r="GK142" s="76"/>
      <c r="GL142" s="76"/>
      <c r="GM142" s="76"/>
      <c r="GN142" s="76"/>
      <c r="GO142" s="76"/>
      <c r="GP142" s="76"/>
      <c r="GQ142" s="76"/>
      <c r="GR142" s="76"/>
      <c r="GS142" s="76"/>
      <c r="GT142" s="76"/>
      <c r="GU142" s="76"/>
      <c r="GV142" s="76"/>
      <c r="GW142" s="76"/>
    </row>
    <row r="143" spans="7:205" ht="20.100000000000001" customHeight="1">
      <c r="G143" s="74"/>
      <c r="H143" s="74"/>
      <c r="I143" s="74"/>
      <c r="J143" s="74"/>
      <c r="K143" s="74"/>
      <c r="L143" s="74"/>
      <c r="M143" s="74"/>
      <c r="N143" s="74"/>
      <c r="O143" s="74"/>
      <c r="P143" s="74"/>
      <c r="Q143" s="74"/>
      <c r="R143" s="74"/>
      <c r="S143" s="74"/>
      <c r="T143" s="74"/>
      <c r="U143" s="74"/>
      <c r="V143" s="74"/>
      <c r="W143" s="74"/>
      <c r="X143" s="74"/>
      <c r="Y143" s="74"/>
      <c r="Z143" s="74"/>
      <c r="AA143" s="76"/>
      <c r="AB143" s="76"/>
      <c r="AC143" s="76"/>
      <c r="AD143" s="76"/>
      <c r="AE143" s="76"/>
      <c r="AF143" s="76"/>
      <c r="AG143" s="76"/>
      <c r="AH143" s="76"/>
      <c r="AI143" s="76"/>
      <c r="AJ143" s="76"/>
      <c r="AK143" s="76"/>
      <c r="AL143" s="76"/>
      <c r="AM143" s="76"/>
      <c r="AN143" s="76"/>
      <c r="AO143" s="76"/>
      <c r="AP143" s="76"/>
      <c r="AQ143" s="76"/>
      <c r="AR143" s="76"/>
      <c r="AS143" s="76"/>
      <c r="AT143" s="76"/>
      <c r="AU143" s="76"/>
      <c r="AV143" s="76"/>
      <c r="AW143" s="76"/>
      <c r="AX143" s="76"/>
      <c r="AY143" s="76"/>
      <c r="AZ143" s="76"/>
      <c r="BA143" s="76"/>
      <c r="BB143" s="76"/>
      <c r="BC143" s="76"/>
      <c r="BD143" s="76"/>
      <c r="BE143" s="76"/>
      <c r="BF143" s="76"/>
      <c r="BG143" s="76"/>
      <c r="BH143" s="76"/>
      <c r="BI143" s="76"/>
      <c r="BJ143" s="76"/>
      <c r="BK143" s="76"/>
      <c r="BL143" s="76"/>
      <c r="BM143" s="76"/>
      <c r="BN143" s="76"/>
      <c r="BO143" s="76"/>
      <c r="BP143" s="76"/>
      <c r="BQ143" s="76"/>
      <c r="BR143" s="76"/>
      <c r="BS143" s="76"/>
      <c r="BT143" s="76"/>
      <c r="BU143" s="76"/>
      <c r="BV143" s="76"/>
      <c r="BW143" s="76"/>
      <c r="BX143" s="76"/>
      <c r="BY143" s="76"/>
      <c r="BZ143" s="76"/>
      <c r="CA143" s="76"/>
      <c r="CB143" s="76"/>
      <c r="CC143" s="76"/>
      <c r="CD143" s="76"/>
      <c r="CE143" s="76"/>
      <c r="CF143" s="76"/>
      <c r="CG143" s="76"/>
      <c r="CH143" s="76"/>
      <c r="CI143" s="76"/>
      <c r="CJ143" s="76"/>
      <c r="CK143" s="76"/>
      <c r="CL143" s="76"/>
      <c r="CM143" s="76"/>
      <c r="CN143" s="76"/>
      <c r="CO143" s="76"/>
      <c r="CP143" s="76"/>
      <c r="CQ143" s="76"/>
      <c r="CR143" s="76"/>
      <c r="CS143" s="76"/>
      <c r="CT143" s="76"/>
      <c r="CU143" s="76"/>
      <c r="CV143" s="76"/>
      <c r="CW143" s="76"/>
      <c r="CX143" s="76"/>
      <c r="CY143" s="76"/>
      <c r="CZ143" s="76"/>
      <c r="DA143" s="76"/>
      <c r="DB143" s="76"/>
      <c r="DC143" s="76"/>
      <c r="DD143" s="76"/>
      <c r="DE143" s="76"/>
      <c r="DF143" s="76"/>
      <c r="DG143" s="76"/>
      <c r="DH143" s="76"/>
      <c r="DI143" s="76"/>
      <c r="DJ143" s="76"/>
      <c r="DK143" s="76"/>
      <c r="DL143" s="76"/>
      <c r="DM143" s="76"/>
      <c r="DN143" s="76"/>
      <c r="DO143" s="76"/>
      <c r="DP143" s="76"/>
      <c r="DQ143" s="76"/>
      <c r="DR143" s="76"/>
      <c r="DS143" s="76"/>
      <c r="DT143" s="76"/>
      <c r="DU143" s="76"/>
      <c r="DV143" s="76"/>
      <c r="DW143" s="76"/>
      <c r="DX143" s="76"/>
      <c r="DY143" s="76"/>
      <c r="DZ143" s="76"/>
      <c r="EA143" s="76"/>
      <c r="EB143" s="76"/>
      <c r="EC143" s="76"/>
      <c r="ED143" s="76"/>
      <c r="EE143" s="76"/>
      <c r="EF143" s="76"/>
      <c r="EG143" s="76"/>
      <c r="EH143" s="76"/>
      <c r="EI143" s="76"/>
      <c r="EJ143" s="76"/>
      <c r="EK143" s="76"/>
      <c r="EL143" s="76"/>
      <c r="EM143" s="76"/>
      <c r="EN143" s="76"/>
      <c r="EO143" s="76"/>
      <c r="EP143" s="76"/>
      <c r="EQ143" s="76"/>
      <c r="ER143" s="76"/>
      <c r="ES143" s="76"/>
      <c r="ET143" s="76"/>
      <c r="EU143" s="76"/>
      <c r="EV143" s="76"/>
      <c r="EW143" s="76"/>
      <c r="EX143" s="76"/>
      <c r="EY143" s="76"/>
      <c r="EZ143" s="76"/>
      <c r="FA143" s="76"/>
      <c r="FB143" s="76"/>
      <c r="FC143" s="76"/>
      <c r="FD143" s="76"/>
      <c r="FE143" s="76"/>
      <c r="FF143" s="76"/>
      <c r="FG143" s="76"/>
      <c r="FH143" s="76"/>
      <c r="FI143" s="76"/>
      <c r="FJ143" s="76"/>
      <c r="FK143" s="76"/>
      <c r="FL143" s="76"/>
      <c r="FM143" s="76"/>
      <c r="FN143" s="76"/>
      <c r="FO143" s="76"/>
      <c r="FP143" s="76"/>
      <c r="FQ143" s="76"/>
      <c r="FR143" s="76"/>
      <c r="FS143" s="76"/>
      <c r="FT143" s="76"/>
      <c r="FU143" s="76"/>
      <c r="FV143" s="76"/>
      <c r="FW143" s="76"/>
      <c r="FX143" s="76"/>
      <c r="FY143" s="76"/>
      <c r="FZ143" s="76"/>
      <c r="GA143" s="76"/>
      <c r="GB143" s="76"/>
      <c r="GC143" s="76"/>
      <c r="GD143" s="76"/>
      <c r="GE143" s="76"/>
      <c r="GF143" s="76"/>
      <c r="GG143" s="76"/>
      <c r="GH143" s="76"/>
      <c r="GI143" s="76"/>
      <c r="GJ143" s="76"/>
      <c r="GK143" s="76"/>
      <c r="GL143" s="76"/>
      <c r="GM143" s="76"/>
      <c r="GN143" s="76"/>
      <c r="GO143" s="76"/>
      <c r="GP143" s="76"/>
      <c r="GQ143" s="76"/>
      <c r="GR143" s="76"/>
      <c r="GS143" s="76"/>
      <c r="GT143" s="76"/>
      <c r="GU143" s="76"/>
      <c r="GV143" s="76"/>
      <c r="GW143" s="76"/>
    </row>
    <row r="144" spans="7:205" ht="20.100000000000001" customHeight="1">
      <c r="G144" s="74"/>
      <c r="H144" s="74"/>
      <c r="I144" s="74"/>
      <c r="J144" s="74"/>
      <c r="K144" s="74"/>
      <c r="L144" s="74"/>
      <c r="M144" s="74"/>
      <c r="N144" s="74"/>
      <c r="O144" s="74"/>
      <c r="P144" s="74"/>
      <c r="Q144" s="74"/>
      <c r="R144" s="74"/>
      <c r="S144" s="74"/>
      <c r="T144" s="74"/>
      <c r="U144" s="74"/>
      <c r="V144" s="74"/>
      <c r="W144" s="74"/>
      <c r="X144" s="74"/>
      <c r="Y144" s="74"/>
      <c r="Z144" s="74"/>
      <c r="AA144" s="76"/>
      <c r="AB144" s="76"/>
      <c r="AC144" s="76"/>
      <c r="AD144" s="76"/>
      <c r="AE144" s="76"/>
      <c r="AF144" s="76"/>
      <c r="AG144" s="76"/>
      <c r="AH144" s="76"/>
      <c r="AI144" s="76"/>
      <c r="AJ144" s="76"/>
      <c r="AK144" s="76"/>
      <c r="AL144" s="76"/>
      <c r="AM144" s="76"/>
      <c r="AN144" s="76"/>
      <c r="AO144" s="76"/>
      <c r="AP144" s="76"/>
      <c r="AQ144" s="76"/>
      <c r="AR144" s="76"/>
      <c r="AS144" s="76"/>
      <c r="AT144" s="76"/>
      <c r="AU144" s="76"/>
      <c r="AV144" s="76"/>
      <c r="AW144" s="76"/>
      <c r="AX144" s="76"/>
      <c r="AY144" s="76"/>
      <c r="AZ144" s="76"/>
      <c r="BA144" s="76"/>
      <c r="BB144" s="76"/>
      <c r="BC144" s="76"/>
      <c r="BD144" s="76"/>
      <c r="BE144" s="76"/>
      <c r="BF144" s="76"/>
      <c r="BG144" s="76"/>
      <c r="BH144" s="76"/>
      <c r="BI144" s="76"/>
      <c r="BJ144" s="76"/>
      <c r="BK144" s="76"/>
      <c r="BL144" s="76"/>
      <c r="BM144" s="76"/>
      <c r="BN144" s="76"/>
      <c r="BO144" s="76"/>
      <c r="BP144" s="76"/>
      <c r="BQ144" s="76"/>
      <c r="BR144" s="76"/>
      <c r="BS144" s="76"/>
      <c r="BT144" s="76"/>
      <c r="BU144" s="76"/>
      <c r="BV144" s="76"/>
      <c r="BW144" s="76"/>
      <c r="BX144" s="76"/>
      <c r="BY144" s="76"/>
      <c r="BZ144" s="76"/>
      <c r="CA144" s="76"/>
      <c r="CB144" s="76"/>
      <c r="CC144" s="76"/>
      <c r="CD144" s="76"/>
      <c r="CE144" s="76"/>
      <c r="CF144" s="76"/>
      <c r="CG144" s="76"/>
      <c r="CH144" s="76"/>
      <c r="CI144" s="76"/>
      <c r="CJ144" s="76"/>
      <c r="CK144" s="76"/>
      <c r="CL144" s="76"/>
      <c r="CM144" s="76"/>
      <c r="CN144" s="76"/>
      <c r="CO144" s="76"/>
      <c r="CP144" s="76"/>
      <c r="CQ144" s="76"/>
      <c r="CR144" s="76"/>
      <c r="CS144" s="76"/>
      <c r="CT144" s="76"/>
      <c r="CU144" s="76"/>
      <c r="CV144" s="76"/>
      <c r="CW144" s="76"/>
      <c r="CX144" s="76"/>
      <c r="CY144" s="76"/>
      <c r="CZ144" s="76"/>
      <c r="DA144" s="76"/>
      <c r="DB144" s="76"/>
      <c r="DC144" s="76"/>
      <c r="DD144" s="76"/>
      <c r="DE144" s="76"/>
      <c r="DF144" s="76"/>
      <c r="DG144" s="76"/>
      <c r="DH144" s="76"/>
      <c r="DI144" s="76"/>
      <c r="DJ144" s="76"/>
      <c r="DK144" s="76"/>
      <c r="DL144" s="76"/>
      <c r="DM144" s="76"/>
      <c r="DN144" s="76"/>
      <c r="DO144" s="76"/>
      <c r="DP144" s="76"/>
      <c r="DQ144" s="76"/>
      <c r="DR144" s="76"/>
      <c r="DS144" s="76"/>
      <c r="DT144" s="76"/>
      <c r="DU144" s="76"/>
      <c r="DV144" s="76"/>
      <c r="DW144" s="76"/>
      <c r="DX144" s="76"/>
      <c r="DY144" s="76"/>
      <c r="DZ144" s="76"/>
      <c r="EA144" s="76"/>
      <c r="EB144" s="76"/>
      <c r="EC144" s="76"/>
      <c r="ED144" s="76"/>
      <c r="EE144" s="76"/>
      <c r="EF144" s="76"/>
      <c r="EG144" s="76"/>
      <c r="EH144" s="76"/>
      <c r="EI144" s="76"/>
      <c r="EJ144" s="76"/>
      <c r="EK144" s="76"/>
      <c r="EL144" s="76"/>
      <c r="EM144" s="76"/>
      <c r="EN144" s="76"/>
      <c r="EO144" s="76"/>
      <c r="EP144" s="76"/>
      <c r="EQ144" s="76"/>
      <c r="ER144" s="76"/>
      <c r="ES144" s="76"/>
      <c r="ET144" s="76"/>
      <c r="EU144" s="76"/>
      <c r="EV144" s="76"/>
      <c r="EW144" s="76"/>
      <c r="EX144" s="76"/>
      <c r="EY144" s="76"/>
      <c r="EZ144" s="76"/>
      <c r="FA144" s="76"/>
      <c r="FB144" s="76"/>
      <c r="FC144" s="76"/>
      <c r="FD144" s="76"/>
      <c r="FE144" s="76"/>
      <c r="FF144" s="76"/>
      <c r="FG144" s="76"/>
      <c r="FH144" s="76"/>
      <c r="FI144" s="76"/>
      <c r="FJ144" s="76"/>
      <c r="FK144" s="76"/>
      <c r="FL144" s="76"/>
      <c r="FM144" s="76"/>
      <c r="FN144" s="76"/>
      <c r="FO144" s="76"/>
      <c r="FP144" s="76"/>
      <c r="FQ144" s="76"/>
      <c r="FR144" s="76"/>
      <c r="FS144" s="76"/>
      <c r="FT144" s="76"/>
      <c r="FU144" s="76"/>
      <c r="FV144" s="76"/>
      <c r="FW144" s="76"/>
      <c r="FX144" s="76"/>
      <c r="FY144" s="76"/>
      <c r="FZ144" s="76"/>
      <c r="GA144" s="76"/>
      <c r="GB144" s="76"/>
      <c r="GC144" s="76"/>
      <c r="GD144" s="76"/>
      <c r="GE144" s="76"/>
      <c r="GF144" s="76"/>
      <c r="GG144" s="76"/>
      <c r="GH144" s="76"/>
      <c r="GI144" s="76"/>
      <c r="GJ144" s="76"/>
      <c r="GK144" s="76"/>
      <c r="GL144" s="76"/>
      <c r="GM144" s="76"/>
      <c r="GN144" s="76"/>
      <c r="GO144" s="76"/>
      <c r="GP144" s="76"/>
      <c r="GQ144" s="76"/>
      <c r="GR144" s="76"/>
      <c r="GS144" s="76"/>
      <c r="GT144" s="76"/>
      <c r="GU144" s="76"/>
      <c r="GV144" s="76"/>
      <c r="GW144" s="76"/>
    </row>
    <row r="145" spans="7:205" ht="20.100000000000001" customHeight="1">
      <c r="G145" s="74"/>
      <c r="H145" s="74"/>
      <c r="I145" s="74"/>
      <c r="J145" s="74"/>
      <c r="K145" s="74"/>
      <c r="L145" s="74"/>
      <c r="M145" s="74"/>
      <c r="N145" s="74"/>
      <c r="O145" s="74"/>
      <c r="P145" s="74"/>
      <c r="Q145" s="74"/>
      <c r="R145" s="74"/>
      <c r="S145" s="74"/>
      <c r="T145" s="74"/>
      <c r="U145" s="74"/>
      <c r="V145" s="74"/>
      <c r="W145" s="74"/>
      <c r="X145" s="74"/>
      <c r="Y145" s="74"/>
      <c r="Z145" s="74"/>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row>
    <row r="146" spans="7:205" ht="20.100000000000001" customHeight="1">
      <c r="G146" s="74"/>
      <c r="H146" s="74"/>
      <c r="I146" s="74"/>
      <c r="J146" s="74"/>
      <c r="K146" s="74"/>
      <c r="L146" s="74"/>
      <c r="M146" s="74"/>
      <c r="N146" s="74"/>
      <c r="O146" s="74"/>
      <c r="P146" s="74"/>
      <c r="Q146" s="74"/>
      <c r="R146" s="74"/>
      <c r="S146" s="74"/>
      <c r="T146" s="74"/>
      <c r="U146" s="74"/>
      <c r="V146" s="74"/>
      <c r="W146" s="74"/>
      <c r="X146" s="74"/>
      <c r="Y146" s="74"/>
      <c r="Z146" s="74"/>
      <c r="AA146" s="76"/>
      <c r="AB146" s="76"/>
      <c r="AC146" s="76"/>
      <c r="AD146" s="76"/>
      <c r="AE146" s="76"/>
      <c r="AF146" s="76"/>
      <c r="AG146" s="76"/>
      <c r="AH146" s="76"/>
      <c r="AI146" s="76"/>
      <c r="AJ146" s="76"/>
      <c r="AK146" s="76"/>
      <c r="AL146" s="76"/>
      <c r="AM146" s="76"/>
      <c r="AN146" s="76"/>
      <c r="AO146" s="76"/>
      <c r="AP146" s="76"/>
      <c r="AQ146" s="76"/>
      <c r="AR146" s="76"/>
      <c r="AS146" s="76"/>
      <c r="AT146" s="76"/>
      <c r="AU146" s="76"/>
      <c r="AV146" s="76"/>
      <c r="AW146" s="76"/>
      <c r="AX146" s="76"/>
      <c r="AY146" s="76"/>
      <c r="AZ146" s="76"/>
      <c r="BA146" s="76"/>
      <c r="BB146" s="76"/>
      <c r="BC146" s="76"/>
      <c r="BD146" s="76"/>
      <c r="BE146" s="76"/>
      <c r="BF146" s="76"/>
      <c r="BG146" s="76"/>
      <c r="BH146" s="76"/>
      <c r="BI146" s="76"/>
      <c r="BJ146" s="76"/>
      <c r="BK146" s="76"/>
      <c r="BL146" s="76"/>
      <c r="BM146" s="76"/>
      <c r="BN146" s="76"/>
      <c r="BO146" s="76"/>
      <c r="BP146" s="76"/>
      <c r="BQ146" s="76"/>
      <c r="BR146" s="76"/>
      <c r="BS146" s="76"/>
      <c r="BT146" s="76"/>
      <c r="BU146" s="76"/>
      <c r="BV146" s="76"/>
      <c r="BW146" s="76"/>
      <c r="BX146" s="76"/>
      <c r="BY146" s="76"/>
      <c r="BZ146" s="76"/>
      <c r="CA146" s="76"/>
      <c r="CB146" s="76"/>
      <c r="CC146" s="76"/>
      <c r="CD146" s="76"/>
      <c r="CE146" s="76"/>
      <c r="CF146" s="76"/>
      <c r="CG146" s="76"/>
      <c r="CH146" s="76"/>
      <c r="CI146" s="76"/>
      <c r="CJ146" s="76"/>
      <c r="CK146" s="76"/>
      <c r="CL146" s="76"/>
      <c r="CM146" s="76"/>
      <c r="CN146" s="76"/>
      <c r="CO146" s="76"/>
      <c r="CP146" s="76"/>
      <c r="CQ146" s="76"/>
      <c r="CR146" s="76"/>
      <c r="CS146" s="76"/>
      <c r="CT146" s="76"/>
      <c r="CU146" s="76"/>
      <c r="CV146" s="76"/>
      <c r="CW146" s="76"/>
      <c r="CX146" s="76"/>
      <c r="CY146" s="76"/>
      <c r="CZ146" s="76"/>
      <c r="DA146" s="76"/>
      <c r="DB146" s="76"/>
      <c r="DC146" s="76"/>
      <c r="DD146" s="76"/>
      <c r="DE146" s="76"/>
      <c r="DF146" s="76"/>
      <c r="DG146" s="76"/>
      <c r="DH146" s="76"/>
      <c r="DI146" s="76"/>
      <c r="DJ146" s="76"/>
      <c r="DK146" s="76"/>
      <c r="DL146" s="76"/>
      <c r="DM146" s="76"/>
      <c r="DN146" s="76"/>
      <c r="DO146" s="76"/>
      <c r="DP146" s="76"/>
      <c r="DQ146" s="76"/>
      <c r="DR146" s="76"/>
      <c r="DS146" s="76"/>
      <c r="DT146" s="76"/>
      <c r="DU146" s="76"/>
      <c r="DV146" s="76"/>
      <c r="DW146" s="76"/>
      <c r="DX146" s="76"/>
      <c r="DY146" s="76"/>
      <c r="DZ146" s="76"/>
      <c r="EA146" s="76"/>
      <c r="EB146" s="76"/>
      <c r="EC146" s="76"/>
      <c r="ED146" s="76"/>
      <c r="EE146" s="76"/>
      <c r="EF146" s="76"/>
      <c r="EG146" s="76"/>
      <c r="EH146" s="76"/>
      <c r="EI146" s="76"/>
      <c r="EJ146" s="76"/>
      <c r="EK146" s="76"/>
      <c r="EL146" s="76"/>
      <c r="EM146" s="76"/>
      <c r="EN146" s="76"/>
      <c r="EO146" s="76"/>
      <c r="EP146" s="76"/>
      <c r="EQ146" s="76"/>
      <c r="ER146" s="76"/>
      <c r="ES146" s="76"/>
      <c r="ET146" s="76"/>
      <c r="EU146" s="76"/>
      <c r="EV146" s="76"/>
      <c r="EW146" s="76"/>
      <c r="EX146" s="76"/>
      <c r="EY146" s="76"/>
      <c r="EZ146" s="76"/>
      <c r="FA146" s="76"/>
      <c r="FB146" s="76"/>
      <c r="FC146" s="76"/>
      <c r="FD146" s="76"/>
      <c r="FE146" s="76"/>
      <c r="FF146" s="76"/>
      <c r="FG146" s="76"/>
      <c r="FH146" s="76"/>
      <c r="FI146" s="76"/>
      <c r="FJ146" s="76"/>
      <c r="FK146" s="76"/>
      <c r="FL146" s="76"/>
      <c r="FM146" s="76"/>
      <c r="FN146" s="76"/>
      <c r="FO146" s="76"/>
      <c r="FP146" s="76"/>
      <c r="FQ146" s="76"/>
      <c r="FR146" s="76"/>
      <c r="FS146" s="76"/>
      <c r="FT146" s="76"/>
      <c r="FU146" s="76"/>
      <c r="FV146" s="76"/>
      <c r="FW146" s="76"/>
      <c r="FX146" s="76"/>
      <c r="FY146" s="76"/>
      <c r="FZ146" s="76"/>
      <c r="GA146" s="76"/>
      <c r="GB146" s="76"/>
      <c r="GC146" s="76"/>
      <c r="GD146" s="76"/>
      <c r="GE146" s="76"/>
      <c r="GF146" s="76"/>
      <c r="GG146" s="76"/>
      <c r="GH146" s="76"/>
      <c r="GI146" s="76"/>
      <c r="GJ146" s="76"/>
      <c r="GK146" s="76"/>
      <c r="GL146" s="76"/>
      <c r="GM146" s="76"/>
      <c r="GN146" s="76"/>
      <c r="GO146" s="76"/>
      <c r="GP146" s="76"/>
      <c r="GQ146" s="76"/>
      <c r="GR146" s="76"/>
      <c r="GS146" s="76"/>
      <c r="GT146" s="76"/>
      <c r="GU146" s="76"/>
      <c r="GV146" s="76"/>
      <c r="GW146" s="76"/>
    </row>
    <row r="147" spans="7:205" ht="20.100000000000001" customHeight="1">
      <c r="G147" s="74"/>
      <c r="H147" s="74"/>
      <c r="I147" s="74"/>
      <c r="J147" s="74"/>
      <c r="K147" s="74"/>
      <c r="L147" s="74"/>
      <c r="M147" s="74"/>
      <c r="N147" s="74"/>
      <c r="O147" s="74"/>
      <c r="P147" s="74"/>
      <c r="Q147" s="74"/>
      <c r="R147" s="74"/>
      <c r="S147" s="74"/>
      <c r="T147" s="74"/>
      <c r="U147" s="74"/>
      <c r="V147" s="74"/>
      <c r="W147" s="74"/>
      <c r="X147" s="74"/>
      <c r="Y147" s="74"/>
      <c r="Z147" s="74"/>
      <c r="AA147" s="76"/>
      <c r="AB147" s="76"/>
      <c r="AC147" s="76"/>
      <c r="AD147" s="76"/>
      <c r="AE147" s="76"/>
      <c r="AF147" s="76"/>
      <c r="AG147" s="76"/>
      <c r="AH147" s="76"/>
      <c r="AI147" s="76"/>
      <c r="AJ147" s="76"/>
      <c r="AK147" s="76"/>
      <c r="AL147" s="76"/>
      <c r="AM147" s="76"/>
      <c r="AN147" s="76"/>
      <c r="AO147" s="76"/>
      <c r="AP147" s="76"/>
      <c r="AQ147" s="76"/>
      <c r="AR147" s="76"/>
      <c r="AS147" s="76"/>
      <c r="AT147" s="76"/>
      <c r="AU147" s="76"/>
      <c r="AV147" s="76"/>
      <c r="AW147" s="76"/>
      <c r="AX147" s="76"/>
      <c r="AY147" s="76"/>
      <c r="AZ147" s="76"/>
      <c r="BA147" s="76"/>
      <c r="BB147" s="76"/>
      <c r="BC147" s="76"/>
      <c r="BD147" s="76"/>
      <c r="BE147" s="76"/>
      <c r="BF147" s="76"/>
      <c r="BG147" s="76"/>
      <c r="BH147" s="76"/>
      <c r="BI147" s="76"/>
      <c r="BJ147" s="76"/>
      <c r="BK147" s="76"/>
      <c r="BL147" s="76"/>
      <c r="BM147" s="76"/>
      <c r="BN147" s="76"/>
      <c r="BO147" s="76"/>
      <c r="BP147" s="76"/>
      <c r="BQ147" s="76"/>
      <c r="BR147" s="76"/>
      <c r="BS147" s="76"/>
      <c r="BT147" s="76"/>
      <c r="BU147" s="76"/>
      <c r="BV147" s="76"/>
      <c r="BW147" s="76"/>
      <c r="BX147" s="76"/>
      <c r="BY147" s="76"/>
      <c r="BZ147" s="76"/>
      <c r="CA147" s="76"/>
      <c r="CB147" s="76"/>
      <c r="CC147" s="76"/>
      <c r="CD147" s="76"/>
      <c r="CE147" s="76"/>
      <c r="CF147" s="76"/>
      <c r="CG147" s="76"/>
      <c r="CH147" s="76"/>
      <c r="CI147" s="76"/>
      <c r="CJ147" s="76"/>
      <c r="CK147" s="76"/>
      <c r="CL147" s="76"/>
      <c r="CM147" s="76"/>
      <c r="CN147" s="76"/>
      <c r="CO147" s="76"/>
      <c r="CP147" s="76"/>
      <c r="CQ147" s="76"/>
      <c r="CR147" s="76"/>
      <c r="CS147" s="76"/>
      <c r="CT147" s="76"/>
      <c r="CU147" s="76"/>
      <c r="CV147" s="76"/>
      <c r="CW147" s="76"/>
      <c r="CX147" s="76"/>
      <c r="CY147" s="76"/>
      <c r="CZ147" s="76"/>
      <c r="DA147" s="76"/>
      <c r="DB147" s="76"/>
      <c r="DC147" s="76"/>
      <c r="DD147" s="76"/>
      <c r="DE147" s="76"/>
      <c r="DF147" s="76"/>
      <c r="DG147" s="76"/>
      <c r="DH147" s="76"/>
      <c r="DI147" s="76"/>
      <c r="DJ147" s="76"/>
      <c r="DK147" s="76"/>
      <c r="DL147" s="76"/>
      <c r="DM147" s="76"/>
      <c r="DN147" s="76"/>
      <c r="DO147" s="76"/>
      <c r="DP147" s="76"/>
      <c r="DQ147" s="76"/>
      <c r="DR147" s="76"/>
      <c r="DS147" s="76"/>
      <c r="DT147" s="76"/>
      <c r="DU147" s="76"/>
      <c r="DV147" s="76"/>
      <c r="DW147" s="76"/>
      <c r="DX147" s="76"/>
      <c r="DY147" s="76"/>
      <c r="DZ147" s="76"/>
      <c r="EA147" s="76"/>
      <c r="EB147" s="76"/>
      <c r="EC147" s="76"/>
      <c r="ED147" s="76"/>
      <c r="EE147" s="76"/>
      <c r="EF147" s="76"/>
      <c r="EG147" s="76"/>
      <c r="EH147" s="76"/>
      <c r="EI147" s="76"/>
      <c r="EJ147" s="76"/>
      <c r="EK147" s="76"/>
      <c r="EL147" s="76"/>
      <c r="EM147" s="76"/>
      <c r="EN147" s="76"/>
      <c r="EO147" s="76"/>
      <c r="EP147" s="76"/>
      <c r="EQ147" s="76"/>
      <c r="ER147" s="76"/>
      <c r="ES147" s="76"/>
      <c r="ET147" s="76"/>
      <c r="EU147" s="76"/>
      <c r="EV147" s="76"/>
      <c r="EW147" s="76"/>
      <c r="EX147" s="76"/>
      <c r="EY147" s="76"/>
      <c r="EZ147" s="76"/>
      <c r="FA147" s="76"/>
      <c r="FB147" s="76"/>
      <c r="FC147" s="76"/>
      <c r="FD147" s="76"/>
      <c r="FE147" s="76"/>
      <c r="FF147" s="76"/>
      <c r="FG147" s="76"/>
      <c r="FH147" s="76"/>
      <c r="FI147" s="76"/>
      <c r="FJ147" s="76"/>
      <c r="FK147" s="76"/>
      <c r="FL147" s="76"/>
      <c r="FM147" s="76"/>
      <c r="FN147" s="76"/>
      <c r="FO147" s="76"/>
      <c r="FP147" s="76"/>
      <c r="FQ147" s="76"/>
      <c r="FR147" s="76"/>
      <c r="FS147" s="76"/>
      <c r="FT147" s="76"/>
      <c r="FU147" s="76"/>
      <c r="FV147" s="76"/>
      <c r="FW147" s="76"/>
      <c r="FX147" s="76"/>
      <c r="FY147" s="76"/>
      <c r="FZ147" s="76"/>
      <c r="GA147" s="76"/>
      <c r="GB147" s="76"/>
      <c r="GC147" s="76"/>
      <c r="GD147" s="76"/>
      <c r="GE147" s="76"/>
      <c r="GF147" s="76"/>
      <c r="GG147" s="76"/>
      <c r="GH147" s="76"/>
      <c r="GI147" s="76"/>
      <c r="GJ147" s="76"/>
      <c r="GK147" s="76"/>
      <c r="GL147" s="76"/>
      <c r="GM147" s="76"/>
      <c r="GN147" s="76"/>
      <c r="GO147" s="76"/>
      <c r="GP147" s="76"/>
      <c r="GQ147" s="76"/>
      <c r="GR147" s="76"/>
      <c r="GS147" s="76"/>
      <c r="GT147" s="76"/>
      <c r="GU147" s="76"/>
      <c r="GV147" s="76"/>
      <c r="GW147" s="76"/>
    </row>
    <row r="148" spans="7:205" ht="20.100000000000001" customHeight="1">
      <c r="G148" s="74"/>
      <c r="H148" s="74"/>
      <c r="I148" s="74"/>
      <c r="J148" s="74"/>
      <c r="K148" s="74"/>
      <c r="L148" s="74"/>
      <c r="M148" s="74"/>
      <c r="N148" s="74"/>
      <c r="O148" s="74"/>
      <c r="P148" s="74"/>
      <c r="Q148" s="74"/>
      <c r="R148" s="74"/>
      <c r="S148" s="74"/>
      <c r="T148" s="74"/>
      <c r="U148" s="74"/>
      <c r="V148" s="74"/>
      <c r="W148" s="74"/>
      <c r="X148" s="74"/>
      <c r="Y148" s="74"/>
      <c r="Z148" s="74"/>
      <c r="AA148" s="76"/>
      <c r="AB148" s="76"/>
      <c r="AC148" s="76"/>
      <c r="AD148" s="76"/>
      <c r="AE148" s="76"/>
      <c r="AF148" s="76"/>
      <c r="AG148" s="76"/>
      <c r="AH148" s="76"/>
      <c r="AI148" s="76"/>
      <c r="AJ148" s="76"/>
      <c r="AK148" s="76"/>
      <c r="AL148" s="76"/>
      <c r="AM148" s="76"/>
      <c r="AN148" s="76"/>
      <c r="AO148" s="76"/>
      <c r="AP148" s="76"/>
      <c r="AQ148" s="76"/>
      <c r="AR148" s="76"/>
      <c r="AS148" s="76"/>
      <c r="AT148" s="76"/>
      <c r="AU148" s="76"/>
      <c r="AV148" s="76"/>
      <c r="AW148" s="76"/>
      <c r="AX148" s="76"/>
      <c r="AY148" s="76"/>
      <c r="AZ148" s="76"/>
      <c r="BA148" s="76"/>
      <c r="BB148" s="76"/>
      <c r="BC148" s="76"/>
      <c r="BD148" s="76"/>
      <c r="BE148" s="76"/>
      <c r="BF148" s="76"/>
      <c r="BG148" s="76"/>
      <c r="BH148" s="76"/>
      <c r="BI148" s="76"/>
      <c r="BJ148" s="76"/>
      <c r="BK148" s="76"/>
      <c r="BL148" s="76"/>
      <c r="BM148" s="76"/>
      <c r="BN148" s="76"/>
      <c r="BO148" s="76"/>
      <c r="BP148" s="76"/>
      <c r="BQ148" s="76"/>
      <c r="BR148" s="76"/>
      <c r="BS148" s="76"/>
      <c r="BT148" s="76"/>
      <c r="BU148" s="76"/>
      <c r="BV148" s="76"/>
      <c r="BW148" s="76"/>
      <c r="BX148" s="76"/>
      <c r="BY148" s="76"/>
      <c r="BZ148" s="76"/>
      <c r="CA148" s="76"/>
      <c r="CB148" s="76"/>
      <c r="CC148" s="76"/>
      <c r="CD148" s="76"/>
      <c r="CE148" s="76"/>
      <c r="CF148" s="76"/>
      <c r="CG148" s="76"/>
      <c r="CH148" s="76"/>
      <c r="CI148" s="76"/>
      <c r="CJ148" s="76"/>
      <c r="CK148" s="76"/>
      <c r="CL148" s="76"/>
      <c r="CM148" s="76"/>
      <c r="CN148" s="76"/>
      <c r="CO148" s="76"/>
      <c r="CP148" s="76"/>
      <c r="CQ148" s="76"/>
      <c r="CR148" s="76"/>
      <c r="CS148" s="76"/>
      <c r="CT148" s="76"/>
      <c r="CU148" s="76"/>
      <c r="CV148" s="76"/>
      <c r="CW148" s="76"/>
      <c r="CX148" s="76"/>
      <c r="CY148" s="76"/>
      <c r="CZ148" s="76"/>
      <c r="DA148" s="76"/>
      <c r="DB148" s="76"/>
      <c r="DC148" s="76"/>
      <c r="DD148" s="76"/>
      <c r="DE148" s="76"/>
      <c r="DF148" s="76"/>
      <c r="DG148" s="76"/>
      <c r="DH148" s="76"/>
      <c r="DI148" s="76"/>
      <c r="DJ148" s="76"/>
      <c r="DK148" s="76"/>
      <c r="DL148" s="76"/>
      <c r="DM148" s="76"/>
      <c r="DN148" s="76"/>
      <c r="DO148" s="76"/>
      <c r="DP148" s="76"/>
      <c r="DQ148" s="76"/>
      <c r="DR148" s="76"/>
      <c r="DS148" s="76"/>
      <c r="DT148" s="76"/>
      <c r="DU148" s="76"/>
      <c r="DV148" s="76"/>
      <c r="DW148" s="76"/>
      <c r="DX148" s="76"/>
      <c r="DY148" s="76"/>
      <c r="DZ148" s="76"/>
      <c r="EA148" s="76"/>
      <c r="EB148" s="76"/>
      <c r="EC148" s="76"/>
      <c r="ED148" s="76"/>
      <c r="EE148" s="76"/>
      <c r="EF148" s="76"/>
      <c r="EG148" s="76"/>
      <c r="EH148" s="76"/>
      <c r="EI148" s="76"/>
      <c r="EJ148" s="76"/>
      <c r="EK148" s="76"/>
      <c r="EL148" s="76"/>
      <c r="EM148" s="76"/>
      <c r="EN148" s="76"/>
      <c r="EO148" s="76"/>
      <c r="EP148" s="76"/>
      <c r="EQ148" s="76"/>
      <c r="ER148" s="76"/>
      <c r="ES148" s="76"/>
      <c r="ET148" s="76"/>
      <c r="EU148" s="76"/>
      <c r="EV148" s="76"/>
      <c r="EW148" s="76"/>
      <c r="EX148" s="76"/>
      <c r="EY148" s="76"/>
      <c r="EZ148" s="76"/>
      <c r="FA148" s="76"/>
      <c r="FB148" s="76"/>
      <c r="FC148" s="76"/>
      <c r="FD148" s="76"/>
      <c r="FE148" s="76"/>
      <c r="FF148" s="76"/>
      <c r="FG148" s="76"/>
      <c r="FH148" s="76"/>
      <c r="FI148" s="76"/>
      <c r="FJ148" s="76"/>
      <c r="FK148" s="76"/>
      <c r="FL148" s="76"/>
      <c r="FM148" s="76"/>
      <c r="FN148" s="76"/>
      <c r="FO148" s="76"/>
      <c r="FP148" s="76"/>
      <c r="FQ148" s="76"/>
      <c r="FR148" s="76"/>
      <c r="FS148" s="76"/>
      <c r="FT148" s="76"/>
      <c r="FU148" s="76"/>
      <c r="FV148" s="76"/>
      <c r="FW148" s="76"/>
      <c r="FX148" s="76"/>
      <c r="FY148" s="76"/>
      <c r="FZ148" s="76"/>
      <c r="GA148" s="76"/>
      <c r="GB148" s="76"/>
      <c r="GC148" s="76"/>
      <c r="GD148" s="76"/>
      <c r="GE148" s="76"/>
      <c r="GF148" s="76"/>
      <c r="GG148" s="76"/>
      <c r="GH148" s="76"/>
      <c r="GI148" s="76"/>
      <c r="GJ148" s="76"/>
      <c r="GK148" s="76"/>
      <c r="GL148" s="76"/>
      <c r="GM148" s="76"/>
      <c r="GN148" s="76"/>
      <c r="GO148" s="76"/>
      <c r="GP148" s="76"/>
      <c r="GQ148" s="76"/>
      <c r="GR148" s="76"/>
      <c r="GS148" s="76"/>
      <c r="GT148" s="76"/>
      <c r="GU148" s="76"/>
      <c r="GV148" s="76"/>
      <c r="GW148" s="76"/>
    </row>
    <row r="149" spans="7:205" ht="20.100000000000001" customHeight="1">
      <c r="G149" s="74"/>
      <c r="H149" s="74"/>
      <c r="I149" s="74"/>
      <c r="J149" s="74"/>
      <c r="K149" s="74"/>
      <c r="L149" s="74"/>
      <c r="M149" s="74"/>
      <c r="N149" s="74"/>
      <c r="O149" s="74"/>
      <c r="P149" s="74"/>
      <c r="Q149" s="74"/>
      <c r="R149" s="74"/>
      <c r="S149" s="74"/>
      <c r="T149" s="74"/>
      <c r="U149" s="74"/>
      <c r="V149" s="74"/>
      <c r="W149" s="74"/>
      <c r="X149" s="74"/>
      <c r="Y149" s="74"/>
      <c r="Z149" s="74"/>
      <c r="AA149" s="76"/>
      <c r="AB149" s="76"/>
      <c r="AC149" s="76"/>
      <c r="AD149" s="76"/>
      <c r="AE149" s="76"/>
      <c r="AF149" s="76"/>
      <c r="AG149" s="76"/>
      <c r="AH149" s="76"/>
      <c r="AI149" s="76"/>
      <c r="AJ149" s="76"/>
      <c r="AK149" s="76"/>
      <c r="AL149" s="76"/>
      <c r="AM149" s="76"/>
      <c r="AN149" s="76"/>
      <c r="AO149" s="76"/>
      <c r="AP149" s="76"/>
      <c r="AQ149" s="76"/>
      <c r="AR149" s="76"/>
      <c r="AS149" s="76"/>
      <c r="AT149" s="76"/>
      <c r="AU149" s="76"/>
      <c r="AV149" s="76"/>
      <c r="AW149" s="76"/>
      <c r="AX149" s="76"/>
      <c r="AY149" s="76"/>
      <c r="AZ149" s="76"/>
      <c r="BA149" s="76"/>
      <c r="BB149" s="76"/>
      <c r="BC149" s="76"/>
      <c r="BD149" s="76"/>
      <c r="BE149" s="76"/>
      <c r="BF149" s="76"/>
      <c r="BG149" s="76"/>
      <c r="BH149" s="76"/>
      <c r="BI149" s="76"/>
      <c r="BJ149" s="76"/>
      <c r="BK149" s="76"/>
      <c r="BL149" s="76"/>
      <c r="BM149" s="76"/>
      <c r="BN149" s="76"/>
      <c r="BO149" s="76"/>
      <c r="BP149" s="76"/>
      <c r="BQ149" s="76"/>
      <c r="BR149" s="76"/>
      <c r="BS149" s="76"/>
      <c r="BT149" s="76"/>
      <c r="BU149" s="76"/>
      <c r="BV149" s="76"/>
      <c r="BW149" s="76"/>
      <c r="BX149" s="76"/>
      <c r="BY149" s="76"/>
      <c r="BZ149" s="76"/>
      <c r="CA149" s="76"/>
      <c r="CB149" s="76"/>
      <c r="CC149" s="76"/>
      <c r="CD149" s="76"/>
      <c r="CE149" s="76"/>
      <c r="CF149" s="76"/>
      <c r="CG149" s="76"/>
      <c r="CH149" s="76"/>
      <c r="CI149" s="76"/>
      <c r="CJ149" s="76"/>
      <c r="CK149" s="76"/>
      <c r="CL149" s="76"/>
      <c r="CM149" s="76"/>
      <c r="CN149" s="76"/>
      <c r="CO149" s="76"/>
      <c r="CP149" s="76"/>
      <c r="CQ149" s="76"/>
      <c r="CR149" s="76"/>
      <c r="CS149" s="76"/>
      <c r="CT149" s="76"/>
      <c r="CU149" s="76"/>
      <c r="CV149" s="76"/>
      <c r="CW149" s="76"/>
      <c r="CX149" s="76"/>
      <c r="CY149" s="76"/>
      <c r="CZ149" s="76"/>
      <c r="DA149" s="76"/>
      <c r="DB149" s="76"/>
      <c r="DC149" s="76"/>
      <c r="DD149" s="76"/>
      <c r="DE149" s="76"/>
      <c r="DF149" s="76"/>
      <c r="DG149" s="76"/>
      <c r="DH149" s="76"/>
      <c r="DI149" s="76"/>
      <c r="DJ149" s="76"/>
      <c r="DK149" s="76"/>
      <c r="DL149" s="76"/>
      <c r="DM149" s="76"/>
      <c r="DN149" s="76"/>
      <c r="DO149" s="76"/>
      <c r="DP149" s="76"/>
      <c r="DQ149" s="76"/>
      <c r="DR149" s="76"/>
      <c r="DS149" s="76"/>
      <c r="DT149" s="76"/>
      <c r="DU149" s="76"/>
      <c r="DV149" s="76"/>
      <c r="DW149" s="76"/>
      <c r="DX149" s="76"/>
      <c r="DY149" s="76"/>
      <c r="DZ149" s="76"/>
      <c r="EA149" s="76"/>
      <c r="EB149" s="76"/>
      <c r="EC149" s="76"/>
      <c r="ED149" s="76"/>
      <c r="EE149" s="76"/>
      <c r="EF149" s="76"/>
      <c r="EG149" s="76"/>
      <c r="EH149" s="76"/>
      <c r="EI149" s="76"/>
      <c r="EJ149" s="76"/>
      <c r="EK149" s="76"/>
      <c r="EL149" s="76"/>
      <c r="EM149" s="76"/>
      <c r="EN149" s="76"/>
      <c r="EO149" s="76"/>
      <c r="EP149" s="76"/>
      <c r="EQ149" s="76"/>
      <c r="ER149" s="76"/>
      <c r="ES149" s="76"/>
      <c r="ET149" s="76"/>
      <c r="EU149" s="76"/>
      <c r="EV149" s="76"/>
      <c r="EW149" s="76"/>
      <c r="EX149" s="76"/>
      <c r="EY149" s="76"/>
      <c r="EZ149" s="76"/>
      <c r="FA149" s="76"/>
      <c r="FB149" s="76"/>
      <c r="FC149" s="76"/>
      <c r="FD149" s="76"/>
      <c r="FE149" s="76"/>
      <c r="FF149" s="76"/>
      <c r="FG149" s="76"/>
      <c r="FH149" s="76"/>
      <c r="FI149" s="76"/>
      <c r="FJ149" s="76"/>
      <c r="FK149" s="76"/>
      <c r="FL149" s="76"/>
      <c r="FM149" s="76"/>
      <c r="FN149" s="76"/>
      <c r="FO149" s="76"/>
      <c r="FP149" s="76"/>
      <c r="FQ149" s="76"/>
      <c r="FR149" s="76"/>
      <c r="FS149" s="76"/>
      <c r="FT149" s="76"/>
      <c r="FU149" s="76"/>
      <c r="FV149" s="76"/>
      <c r="FW149" s="76"/>
      <c r="FX149" s="76"/>
      <c r="FY149" s="76"/>
      <c r="FZ149" s="76"/>
      <c r="GA149" s="76"/>
      <c r="GB149" s="76"/>
      <c r="GC149" s="76"/>
      <c r="GD149" s="76"/>
      <c r="GE149" s="76"/>
      <c r="GF149" s="76"/>
      <c r="GG149" s="76"/>
      <c r="GH149" s="76"/>
      <c r="GI149" s="76"/>
      <c r="GJ149" s="76"/>
      <c r="GK149" s="76"/>
      <c r="GL149" s="76"/>
      <c r="GM149" s="76"/>
      <c r="GN149" s="76"/>
      <c r="GO149" s="76"/>
      <c r="GP149" s="76"/>
      <c r="GQ149" s="76"/>
      <c r="GR149" s="76"/>
      <c r="GS149" s="76"/>
      <c r="GT149" s="76"/>
      <c r="GU149" s="76"/>
      <c r="GV149" s="76"/>
      <c r="GW149" s="76"/>
    </row>
    <row r="150" spans="7:205" ht="20.100000000000001" customHeight="1">
      <c r="G150" s="74"/>
      <c r="H150" s="74"/>
      <c r="I150" s="74"/>
      <c r="J150" s="74"/>
      <c r="K150" s="74"/>
      <c r="L150" s="74"/>
      <c r="M150" s="74"/>
      <c r="N150" s="74"/>
      <c r="O150" s="74"/>
      <c r="P150" s="74"/>
      <c r="Q150" s="74"/>
      <c r="R150" s="74"/>
      <c r="S150" s="74"/>
      <c r="T150" s="74"/>
      <c r="U150" s="74"/>
      <c r="V150" s="74"/>
      <c r="W150" s="74"/>
      <c r="X150" s="74"/>
      <c r="Y150" s="74"/>
      <c r="Z150" s="74"/>
      <c r="AA150" s="76"/>
      <c r="AB150" s="76"/>
      <c r="AC150" s="76"/>
      <c r="AD150" s="76"/>
      <c r="AE150" s="76"/>
      <c r="AF150" s="76"/>
      <c r="AG150" s="76"/>
      <c r="AH150" s="76"/>
      <c r="AI150" s="76"/>
      <c r="AJ150" s="76"/>
      <c r="AK150" s="76"/>
      <c r="AL150" s="76"/>
      <c r="AM150" s="76"/>
      <c r="AN150" s="76"/>
      <c r="AO150" s="76"/>
      <c r="AP150" s="76"/>
      <c r="AQ150" s="76"/>
      <c r="AR150" s="76"/>
      <c r="AS150" s="76"/>
      <c r="AT150" s="76"/>
      <c r="AU150" s="76"/>
      <c r="AV150" s="76"/>
      <c r="AW150" s="76"/>
      <c r="AX150" s="76"/>
      <c r="AY150" s="76"/>
      <c r="AZ150" s="76"/>
      <c r="BA150" s="76"/>
      <c r="BB150" s="76"/>
      <c r="BC150" s="76"/>
      <c r="BD150" s="76"/>
      <c r="BE150" s="76"/>
      <c r="BF150" s="76"/>
      <c r="BG150" s="76"/>
      <c r="BH150" s="76"/>
      <c r="BI150" s="76"/>
      <c r="BJ150" s="76"/>
      <c r="BK150" s="76"/>
      <c r="BL150" s="76"/>
      <c r="BM150" s="76"/>
      <c r="BN150" s="76"/>
      <c r="BO150" s="76"/>
      <c r="BP150" s="76"/>
      <c r="BQ150" s="76"/>
      <c r="BR150" s="76"/>
      <c r="BS150" s="76"/>
      <c r="BT150" s="76"/>
      <c r="BU150" s="76"/>
      <c r="BV150" s="76"/>
      <c r="BW150" s="76"/>
      <c r="BX150" s="76"/>
      <c r="BY150" s="76"/>
      <c r="BZ150" s="76"/>
      <c r="CA150" s="76"/>
      <c r="CB150" s="76"/>
      <c r="CC150" s="76"/>
      <c r="CD150" s="76"/>
      <c r="CE150" s="76"/>
      <c r="CF150" s="76"/>
      <c r="CG150" s="76"/>
      <c r="CH150" s="76"/>
      <c r="CI150" s="76"/>
      <c r="CJ150" s="76"/>
      <c r="CK150" s="76"/>
      <c r="CL150" s="76"/>
      <c r="CM150" s="76"/>
      <c r="CN150" s="76"/>
      <c r="CO150" s="76"/>
      <c r="CP150" s="76"/>
      <c r="CQ150" s="76"/>
      <c r="CR150" s="76"/>
      <c r="CS150" s="76"/>
      <c r="CT150" s="76"/>
      <c r="CU150" s="76"/>
      <c r="CV150" s="76"/>
      <c r="CW150" s="76"/>
      <c r="CX150" s="76"/>
      <c r="CY150" s="76"/>
      <c r="CZ150" s="76"/>
      <c r="DA150" s="76"/>
      <c r="DB150" s="76"/>
      <c r="DC150" s="76"/>
      <c r="DD150" s="76"/>
      <c r="DE150" s="76"/>
      <c r="DF150" s="76"/>
      <c r="DG150" s="76"/>
      <c r="DH150" s="76"/>
      <c r="DI150" s="76"/>
      <c r="DJ150" s="76"/>
      <c r="DK150" s="76"/>
      <c r="DL150" s="76"/>
      <c r="DM150" s="76"/>
      <c r="DN150" s="76"/>
      <c r="DO150" s="76"/>
      <c r="DP150" s="76"/>
      <c r="DQ150" s="76"/>
      <c r="DR150" s="76"/>
      <c r="DS150" s="76"/>
      <c r="DT150" s="76"/>
      <c r="DU150" s="76"/>
      <c r="DV150" s="76"/>
      <c r="DW150" s="76"/>
      <c r="DX150" s="76"/>
      <c r="DY150" s="76"/>
      <c r="DZ150" s="76"/>
      <c r="EA150" s="76"/>
      <c r="EB150" s="76"/>
      <c r="EC150" s="76"/>
      <c r="ED150" s="76"/>
      <c r="EE150" s="76"/>
      <c r="EF150" s="76"/>
      <c r="EG150" s="76"/>
      <c r="EH150" s="76"/>
      <c r="EI150" s="76"/>
      <c r="EJ150" s="76"/>
      <c r="EK150" s="76"/>
      <c r="EL150" s="76"/>
      <c r="EM150" s="76"/>
      <c r="EN150" s="76"/>
      <c r="EO150" s="76"/>
      <c r="EP150" s="76"/>
      <c r="EQ150" s="76"/>
      <c r="ER150" s="76"/>
      <c r="ES150" s="76"/>
      <c r="ET150" s="76"/>
      <c r="EU150" s="76"/>
      <c r="EV150" s="76"/>
      <c r="EW150" s="76"/>
      <c r="EX150" s="76"/>
      <c r="EY150" s="76"/>
      <c r="EZ150" s="76"/>
      <c r="FA150" s="76"/>
      <c r="FB150" s="76"/>
      <c r="FC150" s="76"/>
      <c r="FD150" s="76"/>
      <c r="FE150" s="76"/>
      <c r="FF150" s="76"/>
      <c r="FG150" s="76"/>
      <c r="FH150" s="76"/>
      <c r="FI150" s="76"/>
      <c r="FJ150" s="76"/>
      <c r="FK150" s="76"/>
      <c r="FL150" s="76"/>
      <c r="FM150" s="76"/>
      <c r="FN150" s="76"/>
      <c r="FO150" s="76"/>
      <c r="FP150" s="76"/>
      <c r="FQ150" s="76"/>
      <c r="FR150" s="76"/>
      <c r="FS150" s="76"/>
      <c r="FT150" s="76"/>
      <c r="FU150" s="76"/>
      <c r="FV150" s="76"/>
      <c r="FW150" s="76"/>
      <c r="FX150" s="76"/>
      <c r="FY150" s="76"/>
      <c r="FZ150" s="76"/>
      <c r="GA150" s="76"/>
      <c r="GB150" s="76"/>
      <c r="GC150" s="76"/>
      <c r="GD150" s="76"/>
      <c r="GE150" s="76"/>
      <c r="GF150" s="76"/>
      <c r="GG150" s="76"/>
      <c r="GH150" s="76"/>
      <c r="GI150" s="76"/>
      <c r="GJ150" s="76"/>
      <c r="GK150" s="76"/>
      <c r="GL150" s="76"/>
      <c r="GM150" s="76"/>
      <c r="GN150" s="76"/>
      <c r="GO150" s="76"/>
      <c r="GP150" s="76"/>
      <c r="GQ150" s="76"/>
      <c r="GR150" s="76"/>
      <c r="GS150" s="76"/>
      <c r="GT150" s="76"/>
      <c r="GU150" s="76"/>
      <c r="GV150" s="76"/>
      <c r="GW150" s="76"/>
    </row>
    <row r="151" spans="7:205" ht="20.100000000000001" customHeight="1">
      <c r="G151" s="74"/>
      <c r="H151" s="74"/>
      <c r="I151" s="74"/>
      <c r="J151" s="74"/>
      <c r="K151" s="74"/>
      <c r="L151" s="74"/>
      <c r="M151" s="74"/>
      <c r="N151" s="74"/>
      <c r="O151" s="74"/>
      <c r="P151" s="74"/>
      <c r="Q151" s="74"/>
      <c r="R151" s="74"/>
      <c r="S151" s="74"/>
      <c r="T151" s="74"/>
      <c r="U151" s="74"/>
      <c r="V151" s="74"/>
      <c r="W151" s="74"/>
      <c r="X151" s="74"/>
      <c r="Y151" s="74"/>
      <c r="Z151" s="74"/>
      <c r="AA151" s="76"/>
      <c r="AB151" s="76"/>
      <c r="AC151" s="76"/>
      <c r="AD151" s="76"/>
      <c r="AE151" s="76"/>
      <c r="AF151" s="76"/>
      <c r="AG151" s="76"/>
      <c r="AH151" s="76"/>
      <c r="AI151" s="76"/>
      <c r="AJ151" s="76"/>
      <c r="AK151" s="76"/>
      <c r="AL151" s="76"/>
      <c r="AM151" s="76"/>
      <c r="AN151" s="76"/>
      <c r="AO151" s="76"/>
      <c r="AP151" s="76"/>
      <c r="AQ151" s="76"/>
      <c r="AR151" s="76"/>
      <c r="AS151" s="76"/>
      <c r="AT151" s="76"/>
      <c r="AU151" s="76"/>
      <c r="AV151" s="76"/>
      <c r="AW151" s="76"/>
      <c r="AX151" s="76"/>
      <c r="AY151" s="76"/>
      <c r="AZ151" s="76"/>
      <c r="BA151" s="76"/>
      <c r="BB151" s="76"/>
      <c r="BC151" s="76"/>
      <c r="BD151" s="76"/>
      <c r="BE151" s="76"/>
      <c r="BF151" s="76"/>
      <c r="BG151" s="76"/>
      <c r="BH151" s="76"/>
      <c r="BI151" s="76"/>
      <c r="BJ151" s="76"/>
      <c r="BK151" s="76"/>
      <c r="BL151" s="76"/>
      <c r="BM151" s="76"/>
      <c r="BN151" s="76"/>
      <c r="BO151" s="76"/>
      <c r="BP151" s="76"/>
      <c r="BQ151" s="76"/>
      <c r="BR151" s="76"/>
      <c r="BS151" s="76"/>
      <c r="BT151" s="76"/>
      <c r="BU151" s="76"/>
      <c r="BV151" s="76"/>
      <c r="BW151" s="76"/>
      <c r="BX151" s="76"/>
      <c r="BY151" s="76"/>
      <c r="BZ151" s="76"/>
      <c r="CA151" s="76"/>
      <c r="CB151" s="76"/>
      <c r="CC151" s="76"/>
      <c r="CD151" s="76"/>
      <c r="CE151" s="76"/>
      <c r="CF151" s="76"/>
      <c r="CG151" s="76"/>
      <c r="CH151" s="76"/>
      <c r="CI151" s="76"/>
      <c r="CJ151" s="76"/>
      <c r="CK151" s="76"/>
      <c r="CL151" s="76"/>
      <c r="CM151" s="76"/>
      <c r="CN151" s="76"/>
      <c r="CO151" s="76"/>
      <c r="CP151" s="76"/>
      <c r="CQ151" s="76"/>
      <c r="CR151" s="76"/>
      <c r="CS151" s="76"/>
      <c r="CT151" s="76"/>
      <c r="CU151" s="76"/>
      <c r="CV151" s="76"/>
      <c r="CW151" s="76"/>
      <c r="CX151" s="76"/>
      <c r="CY151" s="76"/>
      <c r="CZ151" s="76"/>
      <c r="DA151" s="76"/>
      <c r="DB151" s="76"/>
      <c r="DC151" s="76"/>
      <c r="DD151" s="76"/>
      <c r="DE151" s="76"/>
      <c r="DF151" s="76"/>
      <c r="DG151" s="76"/>
      <c r="DH151" s="76"/>
      <c r="DI151" s="76"/>
      <c r="DJ151" s="76"/>
      <c r="DK151" s="76"/>
      <c r="DL151" s="76"/>
      <c r="DM151" s="76"/>
      <c r="DN151" s="76"/>
      <c r="DO151" s="76"/>
      <c r="DP151" s="76"/>
      <c r="DQ151" s="76"/>
      <c r="DR151" s="76"/>
      <c r="DS151" s="76"/>
      <c r="DT151" s="76"/>
      <c r="DU151" s="76"/>
      <c r="DV151" s="76"/>
      <c r="DW151" s="76"/>
      <c r="DX151" s="76"/>
      <c r="DY151" s="76"/>
      <c r="DZ151" s="76"/>
      <c r="EA151" s="76"/>
      <c r="EB151" s="76"/>
      <c r="EC151" s="76"/>
      <c r="ED151" s="76"/>
      <c r="EE151" s="76"/>
      <c r="EF151" s="76"/>
      <c r="EG151" s="76"/>
      <c r="EH151" s="76"/>
      <c r="EI151" s="76"/>
      <c r="EJ151" s="76"/>
      <c r="EK151" s="76"/>
      <c r="EL151" s="76"/>
      <c r="EM151" s="76"/>
      <c r="EN151" s="76"/>
      <c r="EO151" s="76"/>
      <c r="EP151" s="76"/>
      <c r="EQ151" s="76"/>
      <c r="ER151" s="76"/>
      <c r="ES151" s="76"/>
      <c r="ET151" s="76"/>
      <c r="EU151" s="76"/>
      <c r="EV151" s="76"/>
      <c r="EW151" s="76"/>
      <c r="EX151" s="76"/>
      <c r="EY151" s="76"/>
      <c r="EZ151" s="76"/>
      <c r="FA151" s="76"/>
      <c r="FB151" s="76"/>
      <c r="FC151" s="76"/>
      <c r="FD151" s="76"/>
      <c r="FE151" s="76"/>
      <c r="FF151" s="76"/>
      <c r="FG151" s="76"/>
      <c r="FH151" s="76"/>
      <c r="FI151" s="76"/>
      <c r="FJ151" s="76"/>
      <c r="FK151" s="76"/>
      <c r="FL151" s="76"/>
      <c r="FM151" s="76"/>
      <c r="FN151" s="76"/>
      <c r="FO151" s="76"/>
      <c r="FP151" s="76"/>
      <c r="FQ151" s="76"/>
      <c r="FR151" s="76"/>
      <c r="FS151" s="76"/>
      <c r="FT151" s="76"/>
      <c r="FU151" s="76"/>
      <c r="FV151" s="76"/>
      <c r="FW151" s="76"/>
      <c r="FX151" s="76"/>
      <c r="FY151" s="76"/>
      <c r="FZ151" s="76"/>
      <c r="GA151" s="76"/>
      <c r="GB151" s="76"/>
      <c r="GC151" s="76"/>
      <c r="GD151" s="76"/>
      <c r="GE151" s="76"/>
      <c r="GF151" s="76"/>
      <c r="GG151" s="76"/>
      <c r="GH151" s="76"/>
      <c r="GI151" s="76"/>
      <c r="GJ151" s="76"/>
      <c r="GK151" s="76"/>
      <c r="GL151" s="76"/>
      <c r="GM151" s="76"/>
      <c r="GN151" s="76"/>
      <c r="GO151" s="76"/>
      <c r="GP151" s="76"/>
      <c r="GQ151" s="76"/>
      <c r="GR151" s="76"/>
      <c r="GS151" s="76"/>
      <c r="GT151" s="76"/>
      <c r="GU151" s="76"/>
      <c r="GV151" s="76"/>
      <c r="GW151" s="76"/>
    </row>
    <row r="152" spans="7:205" ht="20.100000000000001" customHeight="1">
      <c r="G152" s="74"/>
      <c r="H152" s="74"/>
      <c r="I152" s="74"/>
      <c r="J152" s="74"/>
      <c r="K152" s="74"/>
      <c r="L152" s="74"/>
      <c r="M152" s="74"/>
      <c r="N152" s="74"/>
      <c r="O152" s="74"/>
      <c r="P152" s="74"/>
      <c r="Q152" s="74"/>
      <c r="R152" s="74"/>
      <c r="S152" s="74"/>
      <c r="T152" s="74"/>
      <c r="U152" s="74"/>
      <c r="V152" s="74"/>
      <c r="W152" s="74"/>
      <c r="X152" s="74"/>
      <c r="Y152" s="74"/>
      <c r="Z152" s="74"/>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c r="BE152" s="76"/>
      <c r="BF152" s="76"/>
      <c r="BG152" s="76"/>
      <c r="BH152" s="76"/>
      <c r="BI152" s="76"/>
      <c r="BJ152" s="76"/>
      <c r="BK152" s="76"/>
      <c r="BL152" s="76"/>
      <c r="BM152" s="76"/>
      <c r="BN152" s="76"/>
      <c r="BO152" s="76"/>
      <c r="BP152" s="76"/>
      <c r="BQ152" s="76"/>
      <c r="BR152" s="76"/>
      <c r="BS152" s="76"/>
      <c r="BT152" s="76"/>
      <c r="BU152" s="76"/>
      <c r="BV152" s="76"/>
      <c r="BW152" s="76"/>
      <c r="BX152" s="76"/>
      <c r="BY152" s="76"/>
      <c r="BZ152" s="76"/>
      <c r="CA152" s="76"/>
      <c r="CB152" s="76"/>
      <c r="CC152" s="76"/>
      <c r="CD152" s="76"/>
      <c r="CE152" s="76"/>
      <c r="CF152" s="76"/>
      <c r="CG152" s="76"/>
      <c r="CH152" s="76"/>
      <c r="CI152" s="76"/>
      <c r="CJ152" s="76"/>
      <c r="CK152" s="76"/>
      <c r="CL152" s="76"/>
      <c r="CM152" s="76"/>
      <c r="CN152" s="76"/>
      <c r="CO152" s="76"/>
      <c r="CP152" s="76"/>
      <c r="CQ152" s="76"/>
      <c r="CR152" s="76"/>
      <c r="CS152" s="76"/>
      <c r="CT152" s="76"/>
      <c r="CU152" s="76"/>
      <c r="CV152" s="76"/>
      <c r="CW152" s="76"/>
      <c r="CX152" s="76"/>
      <c r="CY152" s="76"/>
      <c r="CZ152" s="76"/>
      <c r="DA152" s="76"/>
      <c r="DB152" s="76"/>
      <c r="DC152" s="76"/>
      <c r="DD152" s="76"/>
      <c r="DE152" s="76"/>
      <c r="DF152" s="76"/>
      <c r="DG152" s="76"/>
      <c r="DH152" s="76"/>
      <c r="DI152" s="76"/>
      <c r="DJ152" s="76"/>
      <c r="DK152" s="76"/>
      <c r="DL152" s="76"/>
      <c r="DM152" s="76"/>
      <c r="DN152" s="76"/>
      <c r="DO152" s="76"/>
      <c r="DP152" s="76"/>
      <c r="DQ152" s="76"/>
      <c r="DR152" s="76"/>
      <c r="DS152" s="76"/>
      <c r="DT152" s="76"/>
      <c r="DU152" s="76"/>
      <c r="DV152" s="76"/>
      <c r="DW152" s="76"/>
      <c r="DX152" s="76"/>
      <c r="DY152" s="76"/>
      <c r="DZ152" s="76"/>
      <c r="EA152" s="76"/>
      <c r="EB152" s="76"/>
      <c r="EC152" s="76"/>
      <c r="ED152" s="76"/>
      <c r="EE152" s="76"/>
      <c r="EF152" s="76"/>
      <c r="EG152" s="76"/>
      <c r="EH152" s="76"/>
      <c r="EI152" s="76"/>
      <c r="EJ152" s="76"/>
      <c r="EK152" s="76"/>
      <c r="EL152" s="76"/>
      <c r="EM152" s="76"/>
      <c r="EN152" s="76"/>
      <c r="EO152" s="76"/>
      <c r="EP152" s="76"/>
      <c r="EQ152" s="76"/>
      <c r="ER152" s="76"/>
      <c r="ES152" s="76"/>
      <c r="ET152" s="76"/>
      <c r="EU152" s="76"/>
      <c r="EV152" s="76"/>
      <c r="EW152" s="76"/>
      <c r="EX152" s="76"/>
      <c r="EY152" s="76"/>
      <c r="EZ152" s="76"/>
      <c r="FA152" s="76"/>
      <c r="FB152" s="76"/>
      <c r="FC152" s="76"/>
      <c r="FD152" s="76"/>
      <c r="FE152" s="76"/>
      <c r="FF152" s="76"/>
      <c r="FG152" s="76"/>
      <c r="FH152" s="76"/>
      <c r="FI152" s="76"/>
      <c r="FJ152" s="76"/>
      <c r="FK152" s="76"/>
      <c r="FL152" s="76"/>
      <c r="FM152" s="76"/>
      <c r="FN152" s="76"/>
      <c r="FO152" s="76"/>
      <c r="FP152" s="76"/>
      <c r="FQ152" s="76"/>
      <c r="FR152" s="76"/>
      <c r="FS152" s="76"/>
      <c r="FT152" s="76"/>
      <c r="FU152" s="76"/>
      <c r="FV152" s="76"/>
      <c r="FW152" s="76"/>
      <c r="FX152" s="76"/>
      <c r="FY152" s="76"/>
      <c r="FZ152" s="76"/>
      <c r="GA152" s="76"/>
      <c r="GB152" s="76"/>
      <c r="GC152" s="76"/>
      <c r="GD152" s="76"/>
      <c r="GE152" s="76"/>
      <c r="GF152" s="76"/>
      <c r="GG152" s="76"/>
      <c r="GH152" s="76"/>
      <c r="GI152" s="76"/>
      <c r="GJ152" s="76"/>
      <c r="GK152" s="76"/>
      <c r="GL152" s="76"/>
      <c r="GM152" s="76"/>
      <c r="GN152" s="76"/>
      <c r="GO152" s="76"/>
      <c r="GP152" s="76"/>
      <c r="GQ152" s="76"/>
      <c r="GR152" s="76"/>
      <c r="GS152" s="76"/>
      <c r="GT152" s="76"/>
      <c r="GU152" s="76"/>
      <c r="GV152" s="76"/>
      <c r="GW152" s="76"/>
    </row>
    <row r="153" spans="7:205" ht="20.100000000000001" customHeight="1">
      <c r="G153" s="74"/>
      <c r="H153" s="74"/>
      <c r="I153" s="74"/>
      <c r="J153" s="74"/>
      <c r="K153" s="74"/>
      <c r="L153" s="74"/>
      <c r="M153" s="74"/>
      <c r="N153" s="74"/>
      <c r="O153" s="74"/>
      <c r="P153" s="74"/>
      <c r="Q153" s="74"/>
      <c r="R153" s="74"/>
      <c r="S153" s="74"/>
      <c r="T153" s="74"/>
      <c r="U153" s="74"/>
      <c r="V153" s="74"/>
      <c r="W153" s="74"/>
      <c r="X153" s="74"/>
      <c r="Y153" s="74"/>
      <c r="Z153" s="74"/>
      <c r="AA153" s="76"/>
      <c r="AB153" s="76"/>
      <c r="AC153" s="76"/>
      <c r="AD153" s="76"/>
      <c r="AE153" s="76"/>
      <c r="AF153" s="76"/>
      <c r="AG153" s="76"/>
      <c r="AH153" s="76"/>
      <c r="AI153" s="76"/>
      <c r="AJ153" s="76"/>
      <c r="AK153" s="76"/>
      <c r="AL153" s="76"/>
      <c r="AM153" s="76"/>
      <c r="AN153" s="76"/>
      <c r="AO153" s="76"/>
      <c r="AP153" s="76"/>
      <c r="AQ153" s="76"/>
      <c r="AR153" s="76"/>
      <c r="AS153" s="76"/>
      <c r="AT153" s="76"/>
      <c r="AU153" s="76"/>
      <c r="AV153" s="76"/>
      <c r="AW153" s="76"/>
      <c r="AX153" s="76"/>
      <c r="AY153" s="76"/>
      <c r="AZ153" s="76"/>
      <c r="BA153" s="76"/>
      <c r="BB153" s="76"/>
      <c r="BC153" s="76"/>
      <c r="BD153" s="76"/>
      <c r="BE153" s="76"/>
      <c r="BF153" s="76"/>
      <c r="BG153" s="76"/>
      <c r="BH153" s="76"/>
      <c r="BI153" s="76"/>
      <c r="BJ153" s="76"/>
      <c r="BK153" s="76"/>
      <c r="BL153" s="76"/>
      <c r="BM153" s="76"/>
      <c r="BN153" s="76"/>
      <c r="BO153" s="76"/>
      <c r="BP153" s="76"/>
      <c r="BQ153" s="76"/>
      <c r="BR153" s="76"/>
      <c r="BS153" s="76"/>
      <c r="BT153" s="76"/>
      <c r="BU153" s="76"/>
      <c r="BV153" s="76"/>
      <c r="BW153" s="76"/>
      <c r="BX153" s="76"/>
      <c r="BY153" s="76"/>
      <c r="BZ153" s="76"/>
      <c r="CA153" s="76"/>
      <c r="CB153" s="76"/>
      <c r="CC153" s="76"/>
      <c r="CD153" s="76"/>
      <c r="CE153" s="76"/>
      <c r="CF153" s="76"/>
      <c r="CG153" s="76"/>
      <c r="CH153" s="76"/>
      <c r="CI153" s="76"/>
      <c r="CJ153" s="76"/>
      <c r="CK153" s="76"/>
      <c r="CL153" s="76"/>
      <c r="CM153" s="76"/>
      <c r="CN153" s="76"/>
      <c r="CO153" s="76"/>
      <c r="CP153" s="76"/>
      <c r="CQ153" s="76"/>
      <c r="CR153" s="76"/>
      <c r="CS153" s="76"/>
      <c r="CT153" s="76"/>
      <c r="CU153" s="76"/>
      <c r="CV153" s="76"/>
      <c r="CW153" s="76"/>
      <c r="CX153" s="76"/>
      <c r="CY153" s="76"/>
      <c r="CZ153" s="76"/>
      <c r="DA153" s="76"/>
      <c r="DB153" s="76"/>
      <c r="DC153" s="76"/>
      <c r="DD153" s="76"/>
      <c r="DE153" s="76"/>
      <c r="DF153" s="76"/>
      <c r="DG153" s="76"/>
      <c r="DH153" s="76"/>
      <c r="DI153" s="76"/>
      <c r="DJ153" s="76"/>
      <c r="DK153" s="76"/>
      <c r="DL153" s="76"/>
      <c r="DM153" s="76"/>
      <c r="DN153" s="76"/>
      <c r="DO153" s="76"/>
      <c r="DP153" s="76"/>
      <c r="DQ153" s="76"/>
      <c r="DR153" s="76"/>
      <c r="DS153" s="76"/>
      <c r="DT153" s="76"/>
      <c r="DU153" s="76"/>
      <c r="DV153" s="76"/>
      <c r="DW153" s="76"/>
      <c r="DX153" s="76"/>
      <c r="DY153" s="76"/>
      <c r="DZ153" s="76"/>
      <c r="EA153" s="76"/>
      <c r="EB153" s="76"/>
      <c r="EC153" s="76"/>
      <c r="ED153" s="76"/>
      <c r="EE153" s="76"/>
      <c r="EF153" s="76"/>
      <c r="EG153" s="76"/>
      <c r="EH153" s="76"/>
      <c r="EI153" s="76"/>
      <c r="EJ153" s="76"/>
      <c r="EK153" s="76"/>
      <c r="EL153" s="76"/>
      <c r="EM153" s="76"/>
      <c r="EN153" s="76"/>
      <c r="EO153" s="76"/>
      <c r="EP153" s="76"/>
      <c r="EQ153" s="76"/>
      <c r="ER153" s="76"/>
      <c r="ES153" s="76"/>
      <c r="ET153" s="76"/>
      <c r="EU153" s="76"/>
      <c r="EV153" s="76"/>
      <c r="EW153" s="76"/>
      <c r="EX153" s="76"/>
      <c r="EY153" s="76"/>
      <c r="EZ153" s="76"/>
      <c r="FA153" s="76"/>
      <c r="FB153" s="76"/>
      <c r="FC153" s="76"/>
      <c r="FD153" s="76"/>
      <c r="FE153" s="76"/>
      <c r="FF153" s="76"/>
      <c r="FG153" s="76"/>
      <c r="FH153" s="76"/>
      <c r="FI153" s="76"/>
      <c r="FJ153" s="76"/>
      <c r="FK153" s="76"/>
      <c r="FL153" s="76"/>
      <c r="FM153" s="76"/>
      <c r="FN153" s="76"/>
      <c r="FO153" s="76"/>
      <c r="FP153" s="76"/>
      <c r="FQ153" s="76"/>
      <c r="FR153" s="76"/>
      <c r="FS153" s="76"/>
      <c r="FT153" s="76"/>
      <c r="FU153" s="76"/>
      <c r="FV153" s="76"/>
      <c r="FW153" s="76"/>
      <c r="FX153" s="76"/>
      <c r="FY153" s="76"/>
      <c r="FZ153" s="76"/>
      <c r="GA153" s="76"/>
      <c r="GB153" s="76"/>
      <c r="GC153" s="76"/>
      <c r="GD153" s="76"/>
      <c r="GE153" s="76"/>
      <c r="GF153" s="76"/>
      <c r="GG153" s="76"/>
      <c r="GH153" s="76"/>
      <c r="GI153" s="76"/>
      <c r="GJ153" s="76"/>
      <c r="GK153" s="76"/>
      <c r="GL153" s="76"/>
      <c r="GM153" s="76"/>
      <c r="GN153" s="76"/>
      <c r="GO153" s="76"/>
      <c r="GP153" s="76"/>
      <c r="GQ153" s="76"/>
      <c r="GR153" s="76"/>
      <c r="GS153" s="76"/>
      <c r="GT153" s="76"/>
      <c r="GU153" s="76"/>
      <c r="GV153" s="76"/>
      <c r="GW153" s="76"/>
    </row>
    <row r="154" spans="7:205" ht="20.100000000000001" customHeight="1">
      <c r="G154" s="74"/>
      <c r="H154" s="74"/>
      <c r="I154" s="74"/>
      <c r="J154" s="74"/>
      <c r="K154" s="74"/>
      <c r="L154" s="74"/>
      <c r="M154" s="74"/>
      <c r="N154" s="74"/>
      <c r="O154" s="74"/>
      <c r="P154" s="74"/>
      <c r="Q154" s="74"/>
      <c r="R154" s="74"/>
      <c r="S154" s="74"/>
      <c r="T154" s="74"/>
      <c r="U154" s="74"/>
      <c r="V154" s="74"/>
      <c r="W154" s="74"/>
      <c r="X154" s="74"/>
      <c r="Y154" s="74"/>
      <c r="Z154" s="74"/>
      <c r="AA154" s="76"/>
      <c r="AB154" s="76"/>
      <c r="AC154" s="76"/>
      <c r="AD154" s="76"/>
      <c r="AE154" s="76"/>
      <c r="AF154" s="76"/>
      <c r="AG154" s="76"/>
      <c r="AH154" s="76"/>
      <c r="AI154" s="76"/>
      <c r="AJ154" s="76"/>
      <c r="AK154" s="76"/>
      <c r="AL154" s="76"/>
      <c r="AM154" s="76"/>
      <c r="AN154" s="76"/>
      <c r="AO154" s="76"/>
      <c r="AP154" s="76"/>
      <c r="AQ154" s="76"/>
      <c r="AR154" s="76"/>
      <c r="AS154" s="76"/>
      <c r="AT154" s="76"/>
      <c r="AU154" s="76"/>
      <c r="AV154" s="76"/>
      <c r="AW154" s="76"/>
      <c r="AX154" s="76"/>
      <c r="AY154" s="76"/>
      <c r="AZ154" s="76"/>
      <c r="BA154" s="76"/>
      <c r="BB154" s="76"/>
      <c r="BC154" s="76"/>
      <c r="BD154" s="76"/>
      <c r="BE154" s="76"/>
      <c r="BF154" s="76"/>
      <c r="BG154" s="76"/>
      <c r="BH154" s="76"/>
      <c r="BI154" s="76"/>
      <c r="BJ154" s="76"/>
      <c r="BK154" s="76"/>
      <c r="BL154" s="76"/>
      <c r="BM154" s="76"/>
      <c r="BN154" s="76"/>
      <c r="BO154" s="76"/>
      <c r="BP154" s="76"/>
      <c r="BQ154" s="76"/>
      <c r="BR154" s="76"/>
      <c r="BS154" s="76"/>
      <c r="BT154" s="76"/>
      <c r="BU154" s="76"/>
      <c r="BV154" s="76"/>
      <c r="BW154" s="76"/>
      <c r="BX154" s="76"/>
      <c r="BY154" s="76"/>
      <c r="BZ154" s="76"/>
      <c r="CA154" s="76"/>
      <c r="CB154" s="76"/>
      <c r="CC154" s="76"/>
      <c r="CD154" s="76"/>
      <c r="CE154" s="76"/>
      <c r="CF154" s="76"/>
      <c r="CG154" s="76"/>
      <c r="CH154" s="76"/>
      <c r="CI154" s="76"/>
      <c r="CJ154" s="76"/>
      <c r="CK154" s="76"/>
      <c r="CL154" s="76"/>
      <c r="CM154" s="76"/>
      <c r="CN154" s="76"/>
      <c r="CO154" s="76"/>
      <c r="CP154" s="76"/>
      <c r="CQ154" s="76"/>
      <c r="CR154" s="76"/>
      <c r="CS154" s="76"/>
      <c r="CT154" s="76"/>
      <c r="CU154" s="76"/>
      <c r="CV154" s="76"/>
      <c r="CW154" s="76"/>
      <c r="CX154" s="76"/>
      <c r="CY154" s="76"/>
      <c r="CZ154" s="76"/>
      <c r="DA154" s="76"/>
      <c r="DB154" s="76"/>
      <c r="DC154" s="76"/>
      <c r="DD154" s="76"/>
      <c r="DE154" s="76"/>
      <c r="DF154" s="76"/>
      <c r="DG154" s="76"/>
      <c r="DH154" s="76"/>
      <c r="DI154" s="76"/>
      <c r="DJ154" s="76"/>
      <c r="DK154" s="76"/>
      <c r="DL154" s="76"/>
      <c r="DM154" s="76"/>
      <c r="DN154" s="76"/>
      <c r="DO154" s="76"/>
      <c r="DP154" s="76"/>
      <c r="DQ154" s="76"/>
      <c r="DR154" s="76"/>
      <c r="DS154" s="76"/>
      <c r="DT154" s="76"/>
      <c r="DU154" s="76"/>
      <c r="DV154" s="76"/>
      <c r="DW154" s="76"/>
      <c r="DX154" s="76"/>
      <c r="DY154" s="76"/>
      <c r="DZ154" s="76"/>
      <c r="EA154" s="76"/>
      <c r="EB154" s="76"/>
      <c r="EC154" s="76"/>
      <c r="ED154" s="76"/>
      <c r="EE154" s="76"/>
      <c r="EF154" s="76"/>
      <c r="EG154" s="76"/>
      <c r="EH154" s="76"/>
      <c r="EI154" s="76"/>
      <c r="EJ154" s="76"/>
      <c r="EK154" s="76"/>
      <c r="EL154" s="76"/>
      <c r="EM154" s="76"/>
      <c r="EN154" s="76"/>
      <c r="EO154" s="76"/>
      <c r="EP154" s="76"/>
      <c r="EQ154" s="76"/>
      <c r="ER154" s="76"/>
      <c r="ES154" s="76"/>
      <c r="ET154" s="76"/>
      <c r="EU154" s="76"/>
      <c r="EV154" s="76"/>
      <c r="EW154" s="76"/>
      <c r="EX154" s="76"/>
      <c r="EY154" s="76"/>
      <c r="EZ154" s="76"/>
      <c r="FA154" s="76"/>
      <c r="FB154" s="76"/>
      <c r="FC154" s="76"/>
      <c r="FD154" s="76"/>
      <c r="FE154" s="76"/>
      <c r="FF154" s="76"/>
      <c r="FG154" s="76"/>
      <c r="FH154" s="76"/>
      <c r="FI154" s="76"/>
      <c r="FJ154" s="76"/>
      <c r="FK154" s="76"/>
      <c r="FL154" s="76"/>
      <c r="FM154" s="76"/>
      <c r="FN154" s="76"/>
      <c r="FO154" s="76"/>
      <c r="FP154" s="76"/>
      <c r="FQ154" s="76"/>
      <c r="FR154" s="76"/>
      <c r="FS154" s="76"/>
      <c r="FT154" s="76"/>
      <c r="FU154" s="76"/>
      <c r="FV154" s="76"/>
      <c r="FW154" s="76"/>
      <c r="FX154" s="76"/>
      <c r="FY154" s="76"/>
      <c r="FZ154" s="76"/>
      <c r="GA154" s="76"/>
      <c r="GB154" s="76"/>
      <c r="GC154" s="76"/>
      <c r="GD154" s="76"/>
      <c r="GE154" s="76"/>
      <c r="GF154" s="76"/>
      <c r="GG154" s="76"/>
      <c r="GH154" s="76"/>
      <c r="GI154" s="76"/>
      <c r="GJ154" s="76"/>
      <c r="GK154" s="76"/>
      <c r="GL154" s="76"/>
      <c r="GM154" s="76"/>
      <c r="GN154" s="76"/>
      <c r="GO154" s="76"/>
      <c r="GP154" s="76"/>
      <c r="GQ154" s="76"/>
      <c r="GR154" s="76"/>
      <c r="GS154" s="76"/>
      <c r="GT154" s="76"/>
      <c r="GU154" s="76"/>
      <c r="GV154" s="76"/>
      <c r="GW154" s="76"/>
    </row>
    <row r="155" spans="7:205" ht="20.100000000000001" customHeight="1">
      <c r="G155" s="74"/>
      <c r="H155" s="74"/>
      <c r="I155" s="74"/>
      <c r="J155" s="74"/>
      <c r="K155" s="74"/>
      <c r="L155" s="74"/>
      <c r="M155" s="74"/>
      <c r="N155" s="74"/>
      <c r="O155" s="74"/>
      <c r="P155" s="74"/>
      <c r="Q155" s="74"/>
      <c r="R155" s="74"/>
      <c r="S155" s="74"/>
      <c r="T155" s="74"/>
      <c r="U155" s="74"/>
      <c r="V155" s="74"/>
      <c r="W155" s="74"/>
      <c r="X155" s="74"/>
      <c r="Y155" s="74"/>
      <c r="Z155" s="74"/>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6"/>
      <c r="BJ155" s="76"/>
      <c r="BK155" s="76"/>
      <c r="BL155" s="76"/>
      <c r="BM155" s="76"/>
      <c r="BN155" s="76"/>
      <c r="BO155" s="76"/>
      <c r="BP155" s="76"/>
      <c r="BQ155" s="76"/>
      <c r="BR155" s="76"/>
      <c r="BS155" s="76"/>
      <c r="BT155" s="76"/>
      <c r="BU155" s="76"/>
      <c r="BV155" s="76"/>
      <c r="BW155" s="76"/>
      <c r="BX155" s="76"/>
      <c r="BY155" s="76"/>
      <c r="BZ155" s="76"/>
      <c r="CA155" s="76"/>
      <c r="CB155" s="76"/>
      <c r="CC155" s="76"/>
      <c r="CD155" s="76"/>
      <c r="CE155" s="76"/>
      <c r="CF155" s="76"/>
      <c r="CG155" s="76"/>
      <c r="CH155" s="76"/>
      <c r="CI155" s="76"/>
      <c r="CJ155" s="76"/>
      <c r="CK155" s="76"/>
      <c r="CL155" s="76"/>
      <c r="CM155" s="76"/>
      <c r="CN155" s="76"/>
      <c r="CO155" s="76"/>
      <c r="CP155" s="76"/>
      <c r="CQ155" s="76"/>
      <c r="CR155" s="76"/>
      <c r="CS155" s="76"/>
      <c r="CT155" s="76"/>
      <c r="CU155" s="76"/>
      <c r="CV155" s="76"/>
      <c r="CW155" s="76"/>
      <c r="CX155" s="76"/>
      <c r="CY155" s="76"/>
      <c r="CZ155" s="76"/>
      <c r="DA155" s="76"/>
      <c r="DB155" s="76"/>
      <c r="DC155" s="76"/>
      <c r="DD155" s="76"/>
      <c r="DE155" s="76"/>
      <c r="DF155" s="76"/>
      <c r="DG155" s="76"/>
      <c r="DH155" s="76"/>
      <c r="DI155" s="76"/>
      <c r="DJ155" s="76"/>
      <c r="DK155" s="76"/>
      <c r="DL155" s="76"/>
      <c r="DM155" s="76"/>
      <c r="DN155" s="76"/>
      <c r="DO155" s="76"/>
      <c r="DP155" s="76"/>
      <c r="DQ155" s="76"/>
      <c r="DR155" s="76"/>
      <c r="DS155" s="76"/>
      <c r="DT155" s="76"/>
      <c r="DU155" s="76"/>
      <c r="DV155" s="76"/>
      <c r="DW155" s="76"/>
      <c r="DX155" s="76"/>
      <c r="DY155" s="76"/>
      <c r="DZ155" s="76"/>
      <c r="EA155" s="76"/>
      <c r="EB155" s="76"/>
      <c r="EC155" s="76"/>
      <c r="ED155" s="76"/>
      <c r="EE155" s="76"/>
      <c r="EF155" s="76"/>
      <c r="EG155" s="76"/>
      <c r="EH155" s="76"/>
      <c r="EI155" s="76"/>
      <c r="EJ155" s="76"/>
      <c r="EK155" s="76"/>
      <c r="EL155" s="76"/>
      <c r="EM155" s="76"/>
      <c r="EN155" s="76"/>
      <c r="EO155" s="76"/>
      <c r="EP155" s="76"/>
      <c r="EQ155" s="76"/>
      <c r="ER155" s="76"/>
      <c r="ES155" s="76"/>
      <c r="ET155" s="76"/>
      <c r="EU155" s="76"/>
      <c r="EV155" s="76"/>
      <c r="EW155" s="76"/>
      <c r="EX155" s="76"/>
      <c r="EY155" s="76"/>
      <c r="EZ155" s="76"/>
      <c r="FA155" s="76"/>
      <c r="FB155" s="76"/>
      <c r="FC155" s="76"/>
      <c r="FD155" s="76"/>
      <c r="FE155" s="76"/>
      <c r="FF155" s="76"/>
      <c r="FG155" s="76"/>
      <c r="FH155" s="76"/>
      <c r="FI155" s="76"/>
      <c r="FJ155" s="76"/>
      <c r="FK155" s="76"/>
      <c r="FL155" s="76"/>
      <c r="FM155" s="76"/>
      <c r="FN155" s="76"/>
      <c r="FO155" s="76"/>
      <c r="FP155" s="76"/>
      <c r="FQ155" s="76"/>
      <c r="FR155" s="76"/>
      <c r="FS155" s="76"/>
      <c r="FT155" s="76"/>
      <c r="FU155" s="76"/>
      <c r="FV155" s="76"/>
      <c r="FW155" s="76"/>
      <c r="FX155" s="76"/>
      <c r="FY155" s="76"/>
      <c r="FZ155" s="76"/>
      <c r="GA155" s="76"/>
      <c r="GB155" s="76"/>
      <c r="GC155" s="76"/>
      <c r="GD155" s="76"/>
      <c r="GE155" s="76"/>
      <c r="GF155" s="76"/>
      <c r="GG155" s="76"/>
      <c r="GH155" s="76"/>
      <c r="GI155" s="76"/>
      <c r="GJ155" s="76"/>
      <c r="GK155" s="76"/>
      <c r="GL155" s="76"/>
      <c r="GM155" s="76"/>
      <c r="GN155" s="76"/>
      <c r="GO155" s="76"/>
      <c r="GP155" s="76"/>
      <c r="GQ155" s="76"/>
      <c r="GR155" s="76"/>
      <c r="GS155" s="76"/>
      <c r="GT155" s="76"/>
      <c r="GU155" s="76"/>
      <c r="GV155" s="76"/>
      <c r="GW155" s="76"/>
    </row>
    <row r="156" spans="7:205" ht="20.100000000000001" customHeight="1">
      <c r="G156" s="74"/>
      <c r="H156" s="74"/>
      <c r="I156" s="74"/>
      <c r="J156" s="74"/>
      <c r="K156" s="74"/>
      <c r="L156" s="74"/>
      <c r="M156" s="74"/>
      <c r="N156" s="74"/>
      <c r="O156" s="74"/>
      <c r="P156" s="74"/>
      <c r="Q156" s="74"/>
      <c r="R156" s="74"/>
      <c r="S156" s="74"/>
      <c r="T156" s="74"/>
      <c r="U156" s="74"/>
      <c r="V156" s="74"/>
      <c r="W156" s="74"/>
      <c r="X156" s="74"/>
      <c r="Y156" s="74"/>
      <c r="Z156" s="74"/>
      <c r="AA156" s="76"/>
      <c r="AB156" s="76"/>
      <c r="AC156" s="76"/>
      <c r="AD156" s="76"/>
      <c r="AE156" s="76"/>
      <c r="AF156" s="76"/>
      <c r="AG156" s="76"/>
      <c r="AH156" s="76"/>
      <c r="AI156" s="76"/>
      <c r="AJ156" s="76"/>
      <c r="AK156" s="76"/>
      <c r="AL156" s="76"/>
      <c r="AM156" s="76"/>
      <c r="AN156" s="76"/>
      <c r="AO156" s="76"/>
      <c r="AP156" s="76"/>
      <c r="AQ156" s="76"/>
      <c r="AR156" s="76"/>
      <c r="AS156" s="76"/>
      <c r="AT156" s="76"/>
      <c r="AU156" s="76"/>
      <c r="AV156" s="76"/>
      <c r="AW156" s="76"/>
      <c r="AX156" s="76"/>
      <c r="AY156" s="76"/>
      <c r="AZ156" s="76"/>
      <c r="BA156" s="76"/>
      <c r="BB156" s="76"/>
      <c r="BC156" s="76"/>
      <c r="BD156" s="76"/>
      <c r="BE156" s="76"/>
      <c r="BF156" s="76"/>
      <c r="BG156" s="76"/>
      <c r="BH156" s="76"/>
      <c r="BI156" s="76"/>
      <c r="BJ156" s="76"/>
      <c r="BK156" s="76"/>
      <c r="BL156" s="76"/>
      <c r="BM156" s="76"/>
      <c r="BN156" s="76"/>
      <c r="BO156" s="76"/>
      <c r="BP156" s="76"/>
      <c r="BQ156" s="76"/>
      <c r="BR156" s="76"/>
      <c r="BS156" s="76"/>
      <c r="BT156" s="76"/>
      <c r="BU156" s="76"/>
      <c r="BV156" s="76"/>
      <c r="BW156" s="76"/>
      <c r="BX156" s="76"/>
      <c r="BY156" s="76"/>
      <c r="BZ156" s="76"/>
      <c r="CA156" s="76"/>
      <c r="CB156" s="76"/>
      <c r="CC156" s="76"/>
      <c r="CD156" s="76"/>
      <c r="CE156" s="76"/>
      <c r="CF156" s="76"/>
      <c r="CG156" s="76"/>
      <c r="CH156" s="76"/>
      <c r="CI156" s="76"/>
      <c r="CJ156" s="76"/>
      <c r="CK156" s="76"/>
      <c r="CL156" s="76"/>
      <c r="CM156" s="76"/>
      <c r="CN156" s="76"/>
      <c r="CO156" s="76"/>
      <c r="CP156" s="76"/>
      <c r="CQ156" s="76"/>
      <c r="CR156" s="76"/>
      <c r="CS156" s="76"/>
      <c r="CT156" s="76"/>
      <c r="CU156" s="76"/>
      <c r="CV156" s="76"/>
      <c r="CW156" s="76"/>
      <c r="CX156" s="76"/>
      <c r="CY156" s="76"/>
      <c r="CZ156" s="76"/>
      <c r="DA156" s="76"/>
      <c r="DB156" s="76"/>
      <c r="DC156" s="76"/>
      <c r="DD156" s="76"/>
      <c r="DE156" s="76"/>
      <c r="DF156" s="76"/>
      <c r="DG156" s="76"/>
      <c r="DH156" s="76"/>
      <c r="DI156" s="76"/>
      <c r="DJ156" s="76"/>
      <c r="DK156" s="76"/>
      <c r="DL156" s="76"/>
      <c r="DM156" s="76"/>
      <c r="DN156" s="76"/>
      <c r="DO156" s="76"/>
      <c r="DP156" s="76"/>
      <c r="DQ156" s="76"/>
      <c r="DR156" s="76"/>
      <c r="DS156" s="76"/>
      <c r="DT156" s="76"/>
      <c r="DU156" s="76"/>
      <c r="DV156" s="76"/>
      <c r="DW156" s="76"/>
      <c r="DX156" s="76"/>
      <c r="DY156" s="76"/>
      <c r="DZ156" s="76"/>
      <c r="EA156" s="76"/>
      <c r="EB156" s="76"/>
      <c r="EC156" s="76"/>
      <c r="ED156" s="76"/>
      <c r="EE156" s="76"/>
      <c r="EF156" s="76"/>
      <c r="EG156" s="76"/>
      <c r="EH156" s="76"/>
      <c r="EI156" s="76"/>
      <c r="EJ156" s="76"/>
      <c r="EK156" s="76"/>
      <c r="EL156" s="76"/>
      <c r="EM156" s="76"/>
      <c r="EN156" s="76"/>
      <c r="EO156" s="76"/>
      <c r="EP156" s="76"/>
      <c r="EQ156" s="76"/>
      <c r="ER156" s="76"/>
      <c r="ES156" s="76"/>
      <c r="ET156" s="76"/>
      <c r="EU156" s="76"/>
      <c r="EV156" s="76"/>
      <c r="EW156" s="76"/>
      <c r="EX156" s="76"/>
      <c r="EY156" s="76"/>
      <c r="EZ156" s="76"/>
      <c r="FA156" s="76"/>
      <c r="FB156" s="76"/>
      <c r="FC156" s="76"/>
      <c r="FD156" s="76"/>
      <c r="FE156" s="76"/>
      <c r="FF156" s="76"/>
      <c r="FG156" s="76"/>
      <c r="FH156" s="76"/>
      <c r="FI156" s="76"/>
      <c r="FJ156" s="76"/>
      <c r="FK156" s="76"/>
      <c r="FL156" s="76"/>
      <c r="FM156" s="76"/>
      <c r="FN156" s="76"/>
      <c r="FO156" s="76"/>
      <c r="FP156" s="76"/>
      <c r="FQ156" s="76"/>
      <c r="FR156" s="76"/>
      <c r="FS156" s="76"/>
      <c r="FT156" s="76"/>
      <c r="FU156" s="76"/>
      <c r="FV156" s="76"/>
      <c r="FW156" s="76"/>
      <c r="FX156" s="76"/>
      <c r="FY156" s="76"/>
      <c r="FZ156" s="76"/>
      <c r="GA156" s="76"/>
      <c r="GB156" s="76"/>
      <c r="GC156" s="76"/>
      <c r="GD156" s="76"/>
      <c r="GE156" s="76"/>
      <c r="GF156" s="76"/>
      <c r="GG156" s="76"/>
      <c r="GH156" s="76"/>
      <c r="GI156" s="76"/>
      <c r="GJ156" s="76"/>
      <c r="GK156" s="76"/>
      <c r="GL156" s="76"/>
      <c r="GM156" s="76"/>
      <c r="GN156" s="76"/>
      <c r="GO156" s="76"/>
      <c r="GP156" s="76"/>
      <c r="GQ156" s="76"/>
      <c r="GR156" s="76"/>
      <c r="GS156" s="76"/>
      <c r="GT156" s="76"/>
      <c r="GU156" s="76"/>
      <c r="GV156" s="76"/>
      <c r="GW156" s="76"/>
    </row>
    <row r="157" spans="7:205" ht="20.100000000000001" customHeight="1">
      <c r="G157" s="74"/>
      <c r="H157" s="74"/>
      <c r="I157" s="74"/>
      <c r="J157" s="74"/>
      <c r="K157" s="74"/>
      <c r="L157" s="74"/>
      <c r="M157" s="74"/>
      <c r="N157" s="74"/>
      <c r="O157" s="74"/>
      <c r="P157" s="74"/>
      <c r="Q157" s="74"/>
      <c r="R157" s="74"/>
      <c r="S157" s="74"/>
      <c r="T157" s="74"/>
      <c r="U157" s="74"/>
      <c r="V157" s="74"/>
      <c r="W157" s="74"/>
      <c r="X157" s="74"/>
      <c r="Y157" s="74"/>
      <c r="Z157" s="74"/>
      <c r="AA157" s="76"/>
      <c r="AB157" s="76"/>
      <c r="AC157" s="76"/>
      <c r="AD157" s="76"/>
      <c r="AE157" s="76"/>
      <c r="AF157" s="76"/>
      <c r="AG157" s="76"/>
      <c r="AH157" s="76"/>
      <c r="AI157" s="76"/>
      <c r="AJ157" s="76"/>
      <c r="AK157" s="76"/>
      <c r="AL157" s="76"/>
      <c r="AM157" s="76"/>
      <c r="AN157" s="76"/>
      <c r="AO157" s="76"/>
      <c r="AP157" s="76"/>
      <c r="AQ157" s="76"/>
      <c r="AR157" s="76"/>
      <c r="AS157" s="76"/>
      <c r="AT157" s="76"/>
      <c r="AU157" s="76"/>
      <c r="AV157" s="76"/>
      <c r="AW157" s="76"/>
      <c r="AX157" s="76"/>
      <c r="AY157" s="76"/>
      <c r="AZ157" s="76"/>
      <c r="BA157" s="76"/>
      <c r="BB157" s="76"/>
      <c r="BC157" s="76"/>
      <c r="BD157" s="76"/>
      <c r="BE157" s="76"/>
      <c r="BF157" s="76"/>
      <c r="BG157" s="76"/>
      <c r="BH157" s="76"/>
      <c r="BI157" s="76"/>
      <c r="BJ157" s="76"/>
      <c r="BK157" s="76"/>
      <c r="BL157" s="76"/>
      <c r="BM157" s="76"/>
      <c r="BN157" s="76"/>
      <c r="BO157" s="76"/>
      <c r="BP157" s="76"/>
      <c r="BQ157" s="76"/>
      <c r="BR157" s="76"/>
      <c r="BS157" s="76"/>
      <c r="BT157" s="76"/>
      <c r="BU157" s="76"/>
      <c r="BV157" s="76"/>
      <c r="BW157" s="76"/>
      <c r="BX157" s="76"/>
      <c r="BY157" s="76"/>
      <c r="BZ157" s="76"/>
      <c r="CA157" s="76"/>
      <c r="CB157" s="76"/>
      <c r="CC157" s="76"/>
      <c r="CD157" s="76"/>
      <c r="CE157" s="76"/>
      <c r="CF157" s="76"/>
      <c r="CG157" s="76"/>
      <c r="CH157" s="76"/>
      <c r="CI157" s="76"/>
      <c r="CJ157" s="76"/>
      <c r="CK157" s="76"/>
      <c r="CL157" s="76"/>
      <c r="CM157" s="76"/>
      <c r="CN157" s="76"/>
      <c r="CO157" s="76"/>
      <c r="CP157" s="76"/>
      <c r="CQ157" s="76"/>
      <c r="CR157" s="76"/>
      <c r="CS157" s="76"/>
      <c r="CT157" s="76"/>
      <c r="CU157" s="76"/>
      <c r="CV157" s="76"/>
      <c r="CW157" s="76"/>
      <c r="CX157" s="76"/>
      <c r="CY157" s="76"/>
      <c r="CZ157" s="76"/>
      <c r="DA157" s="76"/>
      <c r="DB157" s="76"/>
      <c r="DC157" s="76"/>
      <c r="DD157" s="76"/>
      <c r="DE157" s="76"/>
      <c r="DF157" s="76"/>
      <c r="DG157" s="76"/>
      <c r="DH157" s="76"/>
      <c r="DI157" s="76"/>
      <c r="DJ157" s="76"/>
      <c r="DK157" s="76"/>
      <c r="DL157" s="76"/>
      <c r="DM157" s="76"/>
      <c r="DN157" s="76"/>
      <c r="DO157" s="76"/>
      <c r="DP157" s="76"/>
      <c r="DQ157" s="76"/>
      <c r="DR157" s="76"/>
      <c r="DS157" s="76"/>
      <c r="DT157" s="76"/>
      <c r="DU157" s="76"/>
      <c r="DV157" s="76"/>
      <c r="DW157" s="76"/>
      <c r="DX157" s="76"/>
      <c r="DY157" s="76"/>
      <c r="DZ157" s="76"/>
      <c r="EA157" s="76"/>
      <c r="EB157" s="76"/>
      <c r="EC157" s="76"/>
      <c r="ED157" s="76"/>
      <c r="EE157" s="76"/>
      <c r="EF157" s="76"/>
      <c r="EG157" s="76"/>
      <c r="EH157" s="76"/>
      <c r="EI157" s="76"/>
      <c r="EJ157" s="76"/>
      <c r="EK157" s="76"/>
      <c r="EL157" s="76"/>
      <c r="EM157" s="76"/>
      <c r="EN157" s="76"/>
      <c r="EO157" s="76"/>
      <c r="EP157" s="76"/>
      <c r="EQ157" s="76"/>
      <c r="ER157" s="76"/>
      <c r="ES157" s="76"/>
      <c r="ET157" s="76"/>
      <c r="EU157" s="76"/>
      <c r="EV157" s="76"/>
      <c r="EW157" s="76"/>
      <c r="EX157" s="76"/>
      <c r="EY157" s="76"/>
      <c r="EZ157" s="76"/>
      <c r="FA157" s="76"/>
      <c r="FB157" s="76"/>
      <c r="FC157" s="76"/>
      <c r="FD157" s="76"/>
      <c r="FE157" s="76"/>
      <c r="FF157" s="76"/>
      <c r="FG157" s="76"/>
      <c r="FH157" s="76"/>
      <c r="FI157" s="76"/>
      <c r="FJ157" s="76"/>
      <c r="FK157" s="76"/>
      <c r="FL157" s="76"/>
      <c r="FM157" s="76"/>
      <c r="FN157" s="76"/>
      <c r="FO157" s="76"/>
      <c r="FP157" s="76"/>
      <c r="FQ157" s="76"/>
      <c r="FR157" s="76"/>
      <c r="FS157" s="76"/>
      <c r="FT157" s="76"/>
      <c r="FU157" s="76"/>
      <c r="FV157" s="76"/>
      <c r="FW157" s="76"/>
      <c r="FX157" s="76"/>
      <c r="FY157" s="76"/>
      <c r="FZ157" s="76"/>
      <c r="GA157" s="76"/>
      <c r="GB157" s="76"/>
      <c r="GC157" s="76"/>
      <c r="GD157" s="76"/>
      <c r="GE157" s="76"/>
      <c r="GF157" s="76"/>
      <c r="GG157" s="76"/>
      <c r="GH157" s="76"/>
      <c r="GI157" s="76"/>
      <c r="GJ157" s="76"/>
      <c r="GK157" s="76"/>
      <c r="GL157" s="76"/>
      <c r="GM157" s="76"/>
      <c r="GN157" s="76"/>
      <c r="GO157" s="76"/>
      <c r="GP157" s="76"/>
      <c r="GQ157" s="76"/>
      <c r="GR157" s="76"/>
      <c r="GS157" s="76"/>
      <c r="GT157" s="76"/>
      <c r="GU157" s="76"/>
      <c r="GV157" s="76"/>
      <c r="GW157" s="76"/>
    </row>
    <row r="158" spans="7:205" ht="20.100000000000001" customHeight="1">
      <c r="G158" s="74"/>
      <c r="H158" s="74"/>
      <c r="I158" s="74"/>
      <c r="J158" s="74"/>
      <c r="K158" s="74"/>
      <c r="L158" s="74"/>
      <c r="M158" s="74"/>
      <c r="N158" s="74"/>
      <c r="O158" s="74"/>
      <c r="P158" s="74"/>
      <c r="Q158" s="74"/>
      <c r="R158" s="74"/>
      <c r="S158" s="74"/>
      <c r="T158" s="74"/>
      <c r="U158" s="74"/>
      <c r="V158" s="74"/>
      <c r="W158" s="74"/>
      <c r="X158" s="74"/>
      <c r="Y158" s="74"/>
      <c r="Z158" s="74"/>
      <c r="AA158" s="76"/>
      <c r="AB158" s="76"/>
      <c r="AC158" s="76"/>
      <c r="AD158" s="76"/>
      <c r="AE158" s="76"/>
      <c r="AF158" s="76"/>
      <c r="AG158" s="76"/>
      <c r="AH158" s="76"/>
      <c r="AI158" s="76"/>
      <c r="AJ158" s="76"/>
      <c r="AK158" s="76"/>
      <c r="AL158" s="76"/>
      <c r="AM158" s="76"/>
      <c r="AN158" s="76"/>
      <c r="AO158" s="76"/>
      <c r="AP158" s="76"/>
      <c r="AQ158" s="76"/>
      <c r="AR158" s="76"/>
      <c r="AS158" s="76"/>
      <c r="AT158" s="76"/>
      <c r="AU158" s="76"/>
      <c r="AV158" s="76"/>
      <c r="AW158" s="76"/>
      <c r="AX158" s="76"/>
      <c r="AY158" s="76"/>
      <c r="AZ158" s="76"/>
      <c r="BA158" s="76"/>
      <c r="BB158" s="76"/>
      <c r="BC158" s="76"/>
      <c r="BD158" s="76"/>
      <c r="BE158" s="76"/>
      <c r="BF158" s="76"/>
      <c r="BG158" s="76"/>
      <c r="BH158" s="76"/>
      <c r="BI158" s="76"/>
      <c r="BJ158" s="76"/>
      <c r="BK158" s="76"/>
      <c r="BL158" s="76"/>
      <c r="BM158" s="76"/>
      <c r="BN158" s="76"/>
      <c r="BO158" s="76"/>
      <c r="BP158" s="76"/>
      <c r="BQ158" s="76"/>
      <c r="BR158" s="76"/>
      <c r="BS158" s="76"/>
      <c r="BT158" s="76"/>
      <c r="BU158" s="76"/>
      <c r="BV158" s="76"/>
      <c r="BW158" s="76"/>
      <c r="BX158" s="76"/>
      <c r="BY158" s="76"/>
      <c r="BZ158" s="76"/>
      <c r="CA158" s="76"/>
      <c r="CB158" s="76"/>
      <c r="CC158" s="76"/>
      <c r="CD158" s="76"/>
      <c r="CE158" s="76"/>
      <c r="CF158" s="76"/>
      <c r="CG158" s="76"/>
      <c r="CH158" s="76"/>
      <c r="CI158" s="76"/>
      <c r="CJ158" s="76"/>
      <c r="CK158" s="76"/>
      <c r="CL158" s="76"/>
      <c r="CM158" s="76"/>
      <c r="CN158" s="76"/>
      <c r="CO158" s="76"/>
      <c r="CP158" s="76"/>
      <c r="CQ158" s="76"/>
      <c r="CR158" s="76"/>
      <c r="CS158" s="76"/>
      <c r="CT158" s="76"/>
      <c r="CU158" s="76"/>
      <c r="CV158" s="76"/>
      <c r="CW158" s="76"/>
      <c r="CX158" s="76"/>
      <c r="CY158" s="76"/>
      <c r="CZ158" s="76"/>
      <c r="DA158" s="76"/>
      <c r="DB158" s="76"/>
      <c r="DC158" s="76"/>
      <c r="DD158" s="76"/>
      <c r="DE158" s="76"/>
      <c r="DF158" s="76"/>
      <c r="DG158" s="76"/>
      <c r="DH158" s="76"/>
      <c r="DI158" s="76"/>
      <c r="DJ158" s="76"/>
      <c r="DK158" s="76"/>
      <c r="DL158" s="76"/>
      <c r="DM158" s="76"/>
      <c r="DN158" s="76"/>
      <c r="DO158" s="76"/>
      <c r="DP158" s="76"/>
      <c r="DQ158" s="76"/>
      <c r="DR158" s="76"/>
      <c r="DS158" s="76"/>
      <c r="DT158" s="76"/>
      <c r="DU158" s="76"/>
      <c r="DV158" s="76"/>
      <c r="DW158" s="76"/>
      <c r="DX158" s="76"/>
      <c r="DY158" s="76"/>
      <c r="DZ158" s="76"/>
      <c r="EA158" s="76"/>
      <c r="EB158" s="76"/>
      <c r="EC158" s="76"/>
      <c r="ED158" s="76"/>
      <c r="EE158" s="76"/>
      <c r="EF158" s="76"/>
      <c r="EG158" s="76"/>
      <c r="EH158" s="76"/>
      <c r="EI158" s="76"/>
      <c r="EJ158" s="76"/>
      <c r="EK158" s="76"/>
      <c r="EL158" s="76"/>
      <c r="EM158" s="76"/>
      <c r="EN158" s="76"/>
      <c r="EO158" s="76"/>
      <c r="EP158" s="76"/>
      <c r="EQ158" s="76"/>
      <c r="ER158" s="76"/>
      <c r="ES158" s="76"/>
      <c r="ET158" s="76"/>
      <c r="EU158" s="76"/>
      <c r="EV158" s="76"/>
      <c r="EW158" s="76"/>
      <c r="EX158" s="76"/>
      <c r="EY158" s="76"/>
      <c r="EZ158" s="76"/>
      <c r="FA158" s="76"/>
      <c r="FB158" s="76"/>
      <c r="FC158" s="76"/>
      <c r="FD158" s="76"/>
      <c r="FE158" s="76"/>
      <c r="FF158" s="76"/>
      <c r="FG158" s="76"/>
      <c r="FH158" s="76"/>
      <c r="FI158" s="76"/>
      <c r="FJ158" s="76"/>
      <c r="FK158" s="76"/>
      <c r="FL158" s="76"/>
      <c r="FM158" s="76"/>
      <c r="FN158" s="76"/>
      <c r="FO158" s="76"/>
      <c r="FP158" s="76"/>
      <c r="FQ158" s="76"/>
      <c r="FR158" s="76"/>
      <c r="FS158" s="76"/>
      <c r="FT158" s="76"/>
      <c r="FU158" s="76"/>
      <c r="FV158" s="76"/>
      <c r="FW158" s="76"/>
      <c r="FX158" s="76"/>
      <c r="FY158" s="76"/>
      <c r="FZ158" s="76"/>
      <c r="GA158" s="76"/>
      <c r="GB158" s="76"/>
      <c r="GC158" s="76"/>
      <c r="GD158" s="76"/>
      <c r="GE158" s="76"/>
      <c r="GF158" s="76"/>
      <c r="GG158" s="76"/>
      <c r="GH158" s="76"/>
      <c r="GI158" s="76"/>
      <c r="GJ158" s="76"/>
      <c r="GK158" s="76"/>
      <c r="GL158" s="76"/>
      <c r="GM158" s="76"/>
      <c r="GN158" s="76"/>
      <c r="GO158" s="76"/>
      <c r="GP158" s="76"/>
      <c r="GQ158" s="76"/>
      <c r="GR158" s="76"/>
      <c r="GS158" s="76"/>
      <c r="GT158" s="76"/>
      <c r="GU158" s="76"/>
      <c r="GV158" s="76"/>
      <c r="GW158" s="76"/>
    </row>
    <row r="159" spans="7:205" ht="20.100000000000001" customHeight="1">
      <c r="G159" s="74"/>
      <c r="H159" s="74"/>
      <c r="I159" s="74"/>
      <c r="J159" s="74"/>
      <c r="K159" s="74"/>
      <c r="L159" s="74"/>
      <c r="M159" s="74"/>
      <c r="N159" s="74"/>
      <c r="O159" s="74"/>
      <c r="P159" s="74"/>
      <c r="Q159" s="74"/>
      <c r="R159" s="74"/>
      <c r="S159" s="74"/>
      <c r="T159" s="74"/>
      <c r="U159" s="74"/>
      <c r="V159" s="74"/>
      <c r="W159" s="74"/>
      <c r="X159" s="74"/>
      <c r="Y159" s="74"/>
      <c r="Z159" s="74"/>
      <c r="AA159" s="76"/>
      <c r="AB159" s="76"/>
      <c r="AC159" s="76"/>
      <c r="AD159" s="76"/>
      <c r="AE159" s="76"/>
      <c r="AF159" s="76"/>
      <c r="AG159" s="76"/>
      <c r="AH159" s="76"/>
      <c r="AI159" s="76"/>
      <c r="AJ159" s="76"/>
      <c r="AK159" s="76"/>
      <c r="AL159" s="76"/>
      <c r="AM159" s="76"/>
      <c r="AN159" s="76"/>
      <c r="AO159" s="76"/>
      <c r="AP159" s="76"/>
      <c r="AQ159" s="76"/>
      <c r="AR159" s="76"/>
      <c r="AS159" s="76"/>
      <c r="AT159" s="76"/>
      <c r="AU159" s="76"/>
      <c r="AV159" s="76"/>
      <c r="AW159" s="76"/>
      <c r="AX159" s="76"/>
      <c r="AY159" s="76"/>
      <c r="AZ159" s="76"/>
      <c r="BA159" s="76"/>
      <c r="BB159" s="76"/>
      <c r="BC159" s="76"/>
      <c r="BD159" s="76"/>
      <c r="BE159" s="76"/>
      <c r="BF159" s="76"/>
      <c r="BG159" s="76"/>
      <c r="BH159" s="76"/>
      <c r="BI159" s="76"/>
      <c r="BJ159" s="76"/>
      <c r="BK159" s="76"/>
      <c r="BL159" s="76"/>
      <c r="BM159" s="76"/>
      <c r="BN159" s="76"/>
      <c r="BO159" s="76"/>
      <c r="BP159" s="76"/>
      <c r="BQ159" s="76"/>
      <c r="BR159" s="76"/>
      <c r="BS159" s="76"/>
      <c r="BT159" s="76"/>
      <c r="BU159" s="76"/>
      <c r="BV159" s="76"/>
      <c r="BW159" s="76"/>
      <c r="BX159" s="76"/>
      <c r="BY159" s="76"/>
      <c r="BZ159" s="76"/>
      <c r="CA159" s="76"/>
      <c r="CB159" s="76"/>
      <c r="CC159" s="76"/>
      <c r="CD159" s="76"/>
      <c r="CE159" s="76"/>
      <c r="CF159" s="76"/>
      <c r="CG159" s="76"/>
      <c r="CH159" s="76"/>
      <c r="CI159" s="76"/>
      <c r="CJ159" s="76"/>
      <c r="CK159" s="76"/>
      <c r="CL159" s="76"/>
      <c r="CM159" s="76"/>
      <c r="CN159" s="76"/>
      <c r="CO159" s="76"/>
      <c r="CP159" s="76"/>
      <c r="CQ159" s="76"/>
      <c r="CR159" s="76"/>
      <c r="CS159" s="76"/>
      <c r="CT159" s="76"/>
      <c r="CU159" s="76"/>
      <c r="CV159" s="76"/>
      <c r="CW159" s="76"/>
      <c r="CX159" s="76"/>
      <c r="CY159" s="76"/>
      <c r="CZ159" s="76"/>
      <c r="DA159" s="76"/>
      <c r="DB159" s="76"/>
      <c r="DC159" s="76"/>
      <c r="DD159" s="76"/>
      <c r="DE159" s="76"/>
      <c r="DF159" s="76"/>
      <c r="DG159" s="76"/>
      <c r="DH159" s="76"/>
      <c r="DI159" s="76"/>
      <c r="DJ159" s="76"/>
      <c r="DK159" s="76"/>
      <c r="DL159" s="76"/>
      <c r="DM159" s="76"/>
      <c r="DN159" s="76"/>
      <c r="DO159" s="76"/>
      <c r="DP159" s="76"/>
      <c r="DQ159" s="76"/>
      <c r="DR159" s="76"/>
      <c r="DS159" s="76"/>
      <c r="DT159" s="76"/>
      <c r="DU159" s="76"/>
      <c r="DV159" s="76"/>
      <c r="DW159" s="76"/>
      <c r="DX159" s="76"/>
      <c r="DY159" s="76"/>
      <c r="DZ159" s="76"/>
      <c r="EA159" s="76"/>
      <c r="EB159" s="76"/>
      <c r="EC159" s="76"/>
      <c r="ED159" s="76"/>
      <c r="EE159" s="76"/>
      <c r="EF159" s="76"/>
      <c r="EG159" s="76"/>
      <c r="EH159" s="76"/>
      <c r="EI159" s="76"/>
      <c r="EJ159" s="76"/>
      <c r="EK159" s="76"/>
      <c r="EL159" s="76"/>
      <c r="EM159" s="76"/>
      <c r="EN159" s="76"/>
      <c r="EO159" s="76"/>
      <c r="EP159" s="76"/>
      <c r="EQ159" s="76"/>
      <c r="ER159" s="76"/>
      <c r="ES159" s="76"/>
      <c r="ET159" s="76"/>
      <c r="EU159" s="76"/>
      <c r="EV159" s="76"/>
      <c r="EW159" s="76"/>
      <c r="EX159" s="76"/>
      <c r="EY159" s="76"/>
      <c r="EZ159" s="76"/>
      <c r="FA159" s="76"/>
      <c r="FB159" s="76"/>
      <c r="FC159" s="76"/>
      <c r="FD159" s="76"/>
      <c r="FE159" s="76"/>
      <c r="FF159" s="76"/>
      <c r="FG159" s="76"/>
      <c r="FH159" s="76"/>
      <c r="FI159" s="76"/>
      <c r="FJ159" s="76"/>
      <c r="FK159" s="76"/>
      <c r="FL159" s="76"/>
      <c r="FM159" s="76"/>
      <c r="FN159" s="76"/>
      <c r="FO159" s="76"/>
      <c r="FP159" s="76"/>
      <c r="FQ159" s="76"/>
      <c r="FR159" s="76"/>
      <c r="FS159" s="76"/>
      <c r="FT159" s="76"/>
      <c r="FU159" s="76"/>
      <c r="FV159" s="76"/>
      <c r="FW159" s="76"/>
      <c r="FX159" s="76"/>
      <c r="FY159" s="76"/>
      <c r="FZ159" s="76"/>
      <c r="GA159" s="76"/>
      <c r="GB159" s="76"/>
      <c r="GC159" s="76"/>
      <c r="GD159" s="76"/>
      <c r="GE159" s="76"/>
      <c r="GF159" s="76"/>
      <c r="GG159" s="76"/>
      <c r="GH159" s="76"/>
      <c r="GI159" s="76"/>
      <c r="GJ159" s="76"/>
      <c r="GK159" s="76"/>
      <c r="GL159" s="76"/>
      <c r="GM159" s="76"/>
      <c r="GN159" s="76"/>
      <c r="GO159" s="76"/>
      <c r="GP159" s="76"/>
      <c r="GQ159" s="76"/>
      <c r="GR159" s="76"/>
      <c r="GS159" s="76"/>
      <c r="GT159" s="76"/>
      <c r="GU159" s="76"/>
      <c r="GV159" s="76"/>
      <c r="GW159" s="76"/>
    </row>
    <row r="160" spans="7:205" ht="20.100000000000001" customHeight="1">
      <c r="G160" s="74"/>
      <c r="H160" s="74"/>
      <c r="I160" s="74"/>
      <c r="J160" s="74"/>
      <c r="K160" s="74"/>
      <c r="L160" s="74"/>
      <c r="M160" s="74"/>
      <c r="N160" s="74"/>
      <c r="O160" s="74"/>
      <c r="P160" s="74"/>
      <c r="Q160" s="74"/>
      <c r="R160" s="74"/>
      <c r="S160" s="74"/>
      <c r="T160" s="74"/>
      <c r="U160" s="74"/>
      <c r="V160" s="74"/>
      <c r="W160" s="74"/>
      <c r="X160" s="74"/>
      <c r="Y160" s="74"/>
      <c r="Z160" s="74"/>
      <c r="AA160" s="76"/>
      <c r="AB160" s="76"/>
      <c r="AC160" s="76"/>
      <c r="AD160" s="76"/>
      <c r="AE160" s="76"/>
      <c r="AF160" s="76"/>
      <c r="AG160" s="76"/>
      <c r="AH160" s="76"/>
      <c r="AI160" s="76"/>
      <c r="AJ160" s="76"/>
      <c r="AK160" s="76"/>
      <c r="AL160" s="76"/>
      <c r="AM160" s="76"/>
      <c r="AN160" s="76"/>
      <c r="AO160" s="76"/>
      <c r="AP160" s="76"/>
      <c r="AQ160" s="76"/>
      <c r="AR160" s="76"/>
      <c r="AS160" s="76"/>
      <c r="AT160" s="76"/>
      <c r="AU160" s="76"/>
      <c r="AV160" s="76"/>
      <c r="AW160" s="76"/>
      <c r="AX160" s="76"/>
      <c r="AY160" s="76"/>
      <c r="AZ160" s="76"/>
      <c r="BA160" s="76"/>
      <c r="BB160" s="76"/>
      <c r="BC160" s="76"/>
      <c r="BD160" s="76"/>
      <c r="BE160" s="76"/>
      <c r="BF160" s="76"/>
      <c r="BG160" s="76"/>
      <c r="BH160" s="76"/>
      <c r="BI160" s="76"/>
      <c r="BJ160" s="76"/>
      <c r="BK160" s="76"/>
      <c r="BL160" s="76"/>
      <c r="BM160" s="76"/>
      <c r="BN160" s="76"/>
      <c r="BO160" s="76"/>
      <c r="BP160" s="76"/>
      <c r="BQ160" s="76"/>
      <c r="BR160" s="76"/>
      <c r="BS160" s="76"/>
      <c r="BT160" s="76"/>
      <c r="BU160" s="76"/>
      <c r="BV160" s="76"/>
      <c r="BW160" s="76"/>
      <c r="BX160" s="76"/>
      <c r="BY160" s="76"/>
      <c r="BZ160" s="76"/>
      <c r="CA160" s="76"/>
      <c r="CB160" s="76"/>
      <c r="CC160" s="76"/>
      <c r="CD160" s="76"/>
      <c r="CE160" s="76"/>
      <c r="CF160" s="76"/>
      <c r="CG160" s="76"/>
      <c r="CH160" s="76"/>
      <c r="CI160" s="76"/>
      <c r="CJ160" s="76"/>
      <c r="CK160" s="76"/>
      <c r="CL160" s="76"/>
      <c r="CM160" s="76"/>
      <c r="CN160" s="76"/>
      <c r="CO160" s="76"/>
      <c r="CP160" s="76"/>
      <c r="CQ160" s="76"/>
      <c r="CR160" s="76"/>
      <c r="CS160" s="76"/>
      <c r="CT160" s="76"/>
      <c r="CU160" s="76"/>
      <c r="CV160" s="76"/>
      <c r="CW160" s="76"/>
      <c r="CX160" s="76"/>
      <c r="CY160" s="76"/>
      <c r="CZ160" s="76"/>
      <c r="DA160" s="76"/>
      <c r="DB160" s="76"/>
      <c r="DC160" s="76"/>
      <c r="DD160" s="76"/>
      <c r="DE160" s="76"/>
      <c r="DF160" s="76"/>
      <c r="DG160" s="76"/>
      <c r="DH160" s="76"/>
      <c r="DI160" s="76"/>
      <c r="DJ160" s="76"/>
      <c r="DK160" s="76"/>
      <c r="DL160" s="76"/>
      <c r="DM160" s="76"/>
      <c r="DN160" s="76"/>
      <c r="DO160" s="76"/>
      <c r="DP160" s="76"/>
      <c r="DQ160" s="76"/>
      <c r="DR160" s="76"/>
      <c r="DS160" s="76"/>
      <c r="DT160" s="76"/>
      <c r="DU160" s="76"/>
      <c r="DV160" s="76"/>
      <c r="DW160" s="76"/>
      <c r="DX160" s="76"/>
      <c r="DY160" s="76"/>
      <c r="DZ160" s="76"/>
      <c r="EA160" s="76"/>
      <c r="EB160" s="76"/>
      <c r="EC160" s="76"/>
      <c r="ED160" s="76"/>
      <c r="EE160" s="76"/>
      <c r="EF160" s="76"/>
      <c r="EG160" s="76"/>
      <c r="EH160" s="76"/>
      <c r="EI160" s="76"/>
      <c r="EJ160" s="76"/>
      <c r="EK160" s="76"/>
      <c r="EL160" s="76"/>
      <c r="EM160" s="76"/>
      <c r="EN160" s="76"/>
      <c r="EO160" s="76"/>
      <c r="EP160" s="76"/>
      <c r="EQ160" s="76"/>
      <c r="ER160" s="76"/>
      <c r="ES160" s="76"/>
      <c r="ET160" s="76"/>
      <c r="EU160" s="76"/>
      <c r="EV160" s="76"/>
      <c r="EW160" s="76"/>
      <c r="EX160" s="76"/>
      <c r="EY160" s="76"/>
      <c r="EZ160" s="76"/>
      <c r="FA160" s="76"/>
      <c r="FB160" s="76"/>
      <c r="FC160" s="76"/>
      <c r="FD160" s="76"/>
      <c r="FE160" s="76"/>
      <c r="FF160" s="76"/>
      <c r="FG160" s="76"/>
      <c r="FH160" s="76"/>
      <c r="FI160" s="76"/>
      <c r="FJ160" s="76"/>
      <c r="FK160" s="76"/>
      <c r="FL160" s="76"/>
      <c r="FM160" s="76"/>
      <c r="FN160" s="76"/>
      <c r="FO160" s="76"/>
      <c r="FP160" s="76"/>
      <c r="FQ160" s="76"/>
      <c r="FR160" s="76"/>
      <c r="FS160" s="76"/>
      <c r="FT160" s="76"/>
      <c r="FU160" s="76"/>
      <c r="FV160" s="76"/>
      <c r="FW160" s="76"/>
      <c r="FX160" s="76"/>
      <c r="FY160" s="76"/>
      <c r="FZ160" s="76"/>
      <c r="GA160" s="76"/>
      <c r="GB160" s="76"/>
      <c r="GC160" s="76"/>
      <c r="GD160" s="76"/>
      <c r="GE160" s="76"/>
      <c r="GF160" s="76"/>
      <c r="GG160" s="76"/>
      <c r="GH160" s="76"/>
      <c r="GI160" s="76"/>
      <c r="GJ160" s="76"/>
      <c r="GK160" s="76"/>
      <c r="GL160" s="76"/>
      <c r="GM160" s="76"/>
      <c r="GN160" s="76"/>
      <c r="GO160" s="76"/>
      <c r="GP160" s="76"/>
      <c r="GQ160" s="76"/>
      <c r="GR160" s="76"/>
      <c r="GS160" s="76"/>
      <c r="GT160" s="76"/>
      <c r="GU160" s="76"/>
      <c r="GV160" s="76"/>
      <c r="GW160" s="76"/>
    </row>
    <row r="161" spans="7:205" ht="20.100000000000001" customHeight="1">
      <c r="G161" s="74"/>
      <c r="H161" s="74"/>
      <c r="I161" s="74"/>
      <c r="J161" s="74"/>
      <c r="K161" s="74"/>
      <c r="L161" s="74"/>
      <c r="M161" s="74"/>
      <c r="N161" s="74"/>
      <c r="O161" s="74"/>
      <c r="P161" s="74"/>
      <c r="Q161" s="74"/>
      <c r="R161" s="74"/>
      <c r="S161" s="74"/>
      <c r="T161" s="74"/>
      <c r="U161" s="74"/>
      <c r="V161" s="74"/>
      <c r="W161" s="74"/>
      <c r="X161" s="74"/>
      <c r="Y161" s="74"/>
      <c r="Z161" s="74"/>
      <c r="AA161" s="76"/>
      <c r="AB161" s="76"/>
      <c r="AC161" s="76"/>
      <c r="AD161" s="76"/>
      <c r="AE161" s="76"/>
      <c r="AF161" s="76"/>
      <c r="AG161" s="76"/>
      <c r="AH161" s="76"/>
      <c r="AI161" s="76"/>
      <c r="AJ161" s="76"/>
      <c r="AK161" s="76"/>
      <c r="AL161" s="76"/>
      <c r="AM161" s="76"/>
      <c r="AN161" s="76"/>
      <c r="AO161" s="76"/>
      <c r="AP161" s="76"/>
      <c r="AQ161" s="76"/>
      <c r="AR161" s="76"/>
      <c r="AS161" s="76"/>
      <c r="AT161" s="76"/>
      <c r="AU161" s="76"/>
      <c r="AV161" s="76"/>
      <c r="AW161" s="76"/>
      <c r="AX161" s="76"/>
      <c r="AY161" s="76"/>
      <c r="AZ161" s="76"/>
      <c r="BA161" s="76"/>
      <c r="BB161" s="76"/>
      <c r="BC161" s="76"/>
      <c r="BD161" s="76"/>
      <c r="BE161" s="76"/>
      <c r="BF161" s="76"/>
      <c r="BG161" s="76"/>
      <c r="BH161" s="76"/>
      <c r="BI161" s="76"/>
      <c r="BJ161" s="76"/>
      <c r="BK161" s="76"/>
      <c r="BL161" s="76"/>
      <c r="BM161" s="76"/>
      <c r="BN161" s="76"/>
      <c r="BO161" s="76"/>
      <c r="BP161" s="76"/>
      <c r="BQ161" s="76"/>
      <c r="BR161" s="76"/>
      <c r="BS161" s="76"/>
      <c r="BT161" s="76"/>
      <c r="BU161" s="76"/>
      <c r="BV161" s="76"/>
      <c r="BW161" s="76"/>
      <c r="BX161" s="76"/>
      <c r="BY161" s="76"/>
      <c r="BZ161" s="76"/>
      <c r="CA161" s="76"/>
      <c r="CB161" s="76"/>
      <c r="CC161" s="76"/>
      <c r="CD161" s="76"/>
      <c r="CE161" s="76"/>
      <c r="CF161" s="76"/>
      <c r="CG161" s="76"/>
      <c r="CH161" s="76"/>
      <c r="CI161" s="76"/>
      <c r="CJ161" s="76"/>
      <c r="CK161" s="76"/>
      <c r="CL161" s="76"/>
      <c r="CM161" s="76"/>
      <c r="CN161" s="76"/>
      <c r="CO161" s="76"/>
      <c r="CP161" s="76"/>
      <c r="CQ161" s="76"/>
      <c r="CR161" s="76"/>
      <c r="CS161" s="76"/>
      <c r="CT161" s="76"/>
      <c r="CU161" s="76"/>
      <c r="CV161" s="76"/>
      <c r="CW161" s="76"/>
      <c r="CX161" s="76"/>
      <c r="CY161" s="76"/>
      <c r="CZ161" s="76"/>
      <c r="DA161" s="76"/>
      <c r="DB161" s="76"/>
      <c r="DC161" s="76"/>
      <c r="DD161" s="76"/>
      <c r="DE161" s="76"/>
      <c r="DF161" s="76"/>
      <c r="DG161" s="76"/>
      <c r="DH161" s="76"/>
      <c r="DI161" s="76"/>
      <c r="DJ161" s="76"/>
      <c r="DK161" s="76"/>
      <c r="DL161" s="76"/>
      <c r="DM161" s="76"/>
      <c r="DN161" s="76"/>
      <c r="DO161" s="76"/>
      <c r="DP161" s="76"/>
      <c r="DQ161" s="76"/>
      <c r="DR161" s="76"/>
      <c r="DS161" s="76"/>
      <c r="DT161" s="76"/>
      <c r="DU161" s="76"/>
      <c r="DV161" s="76"/>
      <c r="DW161" s="76"/>
      <c r="DX161" s="76"/>
      <c r="DY161" s="76"/>
      <c r="DZ161" s="76"/>
      <c r="EA161" s="76"/>
      <c r="EB161" s="76"/>
      <c r="EC161" s="76"/>
      <c r="ED161" s="76"/>
      <c r="EE161" s="76"/>
      <c r="EF161" s="76"/>
      <c r="EG161" s="76"/>
      <c r="EH161" s="76"/>
      <c r="EI161" s="76"/>
      <c r="EJ161" s="76"/>
      <c r="EK161" s="76"/>
      <c r="EL161" s="76"/>
      <c r="EM161" s="76"/>
      <c r="EN161" s="76"/>
      <c r="EO161" s="76"/>
      <c r="EP161" s="76"/>
      <c r="EQ161" s="76"/>
      <c r="ER161" s="76"/>
      <c r="ES161" s="76"/>
      <c r="ET161" s="76"/>
      <c r="EU161" s="76"/>
      <c r="EV161" s="76"/>
      <c r="EW161" s="76"/>
      <c r="EX161" s="76"/>
      <c r="EY161" s="76"/>
      <c r="EZ161" s="76"/>
      <c r="FA161" s="76"/>
      <c r="FB161" s="76"/>
      <c r="FC161" s="76"/>
      <c r="FD161" s="76"/>
      <c r="FE161" s="76"/>
      <c r="FF161" s="76"/>
      <c r="FG161" s="76"/>
      <c r="FH161" s="76"/>
      <c r="FI161" s="76"/>
      <c r="FJ161" s="76"/>
      <c r="FK161" s="76"/>
      <c r="FL161" s="76"/>
      <c r="FM161" s="76"/>
      <c r="FN161" s="76"/>
      <c r="FO161" s="76"/>
      <c r="FP161" s="76"/>
      <c r="FQ161" s="76"/>
      <c r="FR161" s="76"/>
      <c r="FS161" s="76"/>
      <c r="FT161" s="76"/>
      <c r="FU161" s="76"/>
      <c r="FV161" s="76"/>
      <c r="FW161" s="76"/>
      <c r="FX161" s="76"/>
      <c r="FY161" s="76"/>
      <c r="FZ161" s="76"/>
      <c r="GA161" s="76"/>
      <c r="GB161" s="76"/>
      <c r="GC161" s="76"/>
      <c r="GD161" s="76"/>
      <c r="GE161" s="76"/>
      <c r="GF161" s="76"/>
      <c r="GG161" s="76"/>
      <c r="GH161" s="76"/>
      <c r="GI161" s="76"/>
      <c r="GJ161" s="76"/>
      <c r="GK161" s="76"/>
      <c r="GL161" s="76"/>
      <c r="GM161" s="76"/>
      <c r="GN161" s="76"/>
      <c r="GO161" s="76"/>
      <c r="GP161" s="76"/>
      <c r="GQ161" s="76"/>
      <c r="GR161" s="76"/>
      <c r="GS161" s="76"/>
      <c r="GT161" s="76"/>
      <c r="GU161" s="76"/>
      <c r="GV161" s="76"/>
      <c r="GW161" s="76"/>
    </row>
    <row r="162" spans="7:205" ht="20.100000000000001" customHeight="1">
      <c r="G162" s="74"/>
      <c r="H162" s="74"/>
      <c r="I162" s="74"/>
      <c r="J162" s="74"/>
      <c r="K162" s="74"/>
      <c r="L162" s="74"/>
      <c r="M162" s="74"/>
      <c r="N162" s="74"/>
      <c r="O162" s="74"/>
      <c r="P162" s="74"/>
      <c r="Q162" s="74"/>
      <c r="R162" s="74"/>
      <c r="S162" s="74"/>
      <c r="T162" s="74"/>
      <c r="U162" s="74"/>
      <c r="V162" s="74"/>
      <c r="W162" s="74"/>
      <c r="X162" s="74"/>
      <c r="Y162" s="74"/>
      <c r="Z162" s="74"/>
      <c r="AA162" s="76"/>
      <c r="AB162" s="76"/>
      <c r="AC162" s="76"/>
      <c r="AD162" s="76"/>
      <c r="AE162" s="76"/>
      <c r="AF162" s="76"/>
      <c r="AG162" s="76"/>
      <c r="AH162" s="76"/>
      <c r="AI162" s="76"/>
      <c r="AJ162" s="76"/>
      <c r="AK162" s="76"/>
      <c r="AL162" s="76"/>
      <c r="AM162" s="76"/>
      <c r="AN162" s="76"/>
      <c r="AO162" s="76"/>
      <c r="AP162" s="76"/>
      <c r="AQ162" s="76"/>
      <c r="AR162" s="76"/>
      <c r="AS162" s="76"/>
      <c r="AT162" s="76"/>
      <c r="AU162" s="76"/>
      <c r="AV162" s="76"/>
      <c r="AW162" s="76"/>
      <c r="AX162" s="76"/>
      <c r="AY162" s="76"/>
      <c r="AZ162" s="76"/>
      <c r="BA162" s="76"/>
      <c r="BB162" s="76"/>
      <c r="BC162" s="76"/>
      <c r="BD162" s="76"/>
      <c r="BE162" s="76"/>
      <c r="BF162" s="76"/>
      <c r="BG162" s="76"/>
      <c r="BH162" s="76"/>
      <c r="BI162" s="76"/>
      <c r="BJ162" s="76"/>
      <c r="BK162" s="76"/>
      <c r="BL162" s="76"/>
      <c r="BM162" s="76"/>
      <c r="BN162" s="76"/>
      <c r="BO162" s="76"/>
      <c r="BP162" s="76"/>
      <c r="BQ162" s="76"/>
      <c r="BR162" s="76"/>
      <c r="BS162" s="76"/>
      <c r="BT162" s="76"/>
      <c r="BU162" s="76"/>
      <c r="BV162" s="76"/>
      <c r="BW162" s="76"/>
      <c r="BX162" s="76"/>
      <c r="BY162" s="76"/>
      <c r="BZ162" s="76"/>
      <c r="CA162" s="76"/>
      <c r="CB162" s="76"/>
      <c r="CC162" s="76"/>
      <c r="CD162" s="76"/>
      <c r="CE162" s="76"/>
      <c r="CF162" s="76"/>
      <c r="CG162" s="76"/>
      <c r="CH162" s="76"/>
      <c r="CI162" s="76"/>
      <c r="CJ162" s="76"/>
      <c r="CK162" s="76"/>
      <c r="CL162" s="76"/>
      <c r="CM162" s="76"/>
      <c r="CN162" s="76"/>
      <c r="CO162" s="76"/>
      <c r="CP162" s="76"/>
      <c r="CQ162" s="76"/>
      <c r="CR162" s="76"/>
      <c r="CS162" s="76"/>
      <c r="CT162" s="76"/>
      <c r="CU162" s="76"/>
      <c r="CV162" s="76"/>
      <c r="CW162" s="76"/>
      <c r="CX162" s="76"/>
      <c r="CY162" s="76"/>
      <c r="CZ162" s="76"/>
      <c r="DA162" s="76"/>
      <c r="DB162" s="76"/>
      <c r="DC162" s="76"/>
      <c r="DD162" s="76"/>
      <c r="DE162" s="76"/>
      <c r="DF162" s="76"/>
      <c r="DG162" s="76"/>
      <c r="DH162" s="76"/>
      <c r="DI162" s="76"/>
      <c r="DJ162" s="76"/>
      <c r="DK162" s="76"/>
      <c r="DL162" s="76"/>
      <c r="DM162" s="76"/>
      <c r="DN162" s="76"/>
      <c r="DO162" s="76"/>
      <c r="DP162" s="76"/>
      <c r="DQ162" s="76"/>
      <c r="DR162" s="76"/>
      <c r="DS162" s="76"/>
      <c r="DT162" s="76"/>
      <c r="DU162" s="76"/>
      <c r="DV162" s="76"/>
      <c r="DW162" s="76"/>
      <c r="DX162" s="76"/>
      <c r="DY162" s="76"/>
      <c r="DZ162" s="76"/>
      <c r="EA162" s="76"/>
      <c r="EB162" s="76"/>
      <c r="EC162" s="76"/>
      <c r="ED162" s="76"/>
      <c r="EE162" s="76"/>
      <c r="EF162" s="76"/>
      <c r="EG162" s="76"/>
      <c r="EH162" s="76"/>
      <c r="EI162" s="76"/>
      <c r="EJ162" s="76"/>
      <c r="EK162" s="76"/>
      <c r="EL162" s="76"/>
      <c r="EM162" s="76"/>
      <c r="EN162" s="76"/>
      <c r="EO162" s="76"/>
      <c r="EP162" s="76"/>
      <c r="EQ162" s="76"/>
      <c r="ER162" s="76"/>
      <c r="ES162" s="76"/>
      <c r="ET162" s="76"/>
      <c r="EU162" s="76"/>
      <c r="EV162" s="76"/>
      <c r="EW162" s="76"/>
      <c r="EX162" s="76"/>
      <c r="EY162" s="76"/>
      <c r="EZ162" s="76"/>
      <c r="FA162" s="76"/>
      <c r="FB162" s="76"/>
      <c r="FC162" s="76"/>
      <c r="FD162" s="76"/>
      <c r="FE162" s="76"/>
      <c r="FF162" s="76"/>
      <c r="FG162" s="76"/>
      <c r="FH162" s="76"/>
      <c r="FI162" s="76"/>
      <c r="FJ162" s="76"/>
      <c r="FK162" s="76"/>
      <c r="FL162" s="76"/>
      <c r="FM162" s="76"/>
      <c r="FN162" s="76"/>
      <c r="FO162" s="76"/>
      <c r="FP162" s="76"/>
      <c r="FQ162" s="76"/>
      <c r="FR162" s="76"/>
      <c r="FS162" s="76"/>
      <c r="FT162" s="76"/>
      <c r="FU162" s="76"/>
      <c r="FV162" s="76"/>
      <c r="FW162" s="76"/>
      <c r="FX162" s="76"/>
      <c r="FY162" s="76"/>
      <c r="FZ162" s="76"/>
      <c r="GA162" s="76"/>
      <c r="GB162" s="76"/>
      <c r="GC162" s="76"/>
      <c r="GD162" s="76"/>
      <c r="GE162" s="76"/>
      <c r="GF162" s="76"/>
      <c r="GG162" s="76"/>
      <c r="GH162" s="76"/>
      <c r="GI162" s="76"/>
      <c r="GJ162" s="76"/>
      <c r="GK162" s="76"/>
      <c r="GL162" s="76"/>
      <c r="GM162" s="76"/>
      <c r="GN162" s="76"/>
      <c r="GO162" s="76"/>
      <c r="GP162" s="76"/>
      <c r="GQ162" s="76"/>
      <c r="GR162" s="76"/>
      <c r="GS162" s="76"/>
      <c r="GT162" s="76"/>
      <c r="GU162" s="76"/>
      <c r="GV162" s="76"/>
      <c r="GW162" s="76"/>
    </row>
    <row r="163" spans="7:205" ht="20.100000000000001" customHeight="1">
      <c r="G163" s="74"/>
      <c r="H163" s="74"/>
      <c r="I163" s="74"/>
      <c r="J163" s="74"/>
      <c r="K163" s="74"/>
      <c r="L163" s="74"/>
      <c r="M163" s="74"/>
      <c r="N163" s="74"/>
      <c r="O163" s="74"/>
      <c r="P163" s="74"/>
      <c r="Q163" s="74"/>
      <c r="R163" s="74"/>
      <c r="S163" s="74"/>
      <c r="T163" s="74"/>
      <c r="U163" s="74"/>
      <c r="V163" s="74"/>
      <c r="W163" s="74"/>
      <c r="X163" s="74"/>
      <c r="Y163" s="74"/>
      <c r="Z163" s="74"/>
      <c r="AA163" s="76"/>
      <c r="AB163" s="76"/>
      <c r="AC163" s="76"/>
      <c r="AD163" s="76"/>
      <c r="AE163" s="76"/>
      <c r="AF163" s="76"/>
      <c r="AG163" s="76"/>
      <c r="AH163" s="76"/>
      <c r="AI163" s="76"/>
      <c r="AJ163" s="76"/>
      <c r="AK163" s="76"/>
      <c r="AL163" s="76"/>
      <c r="AM163" s="76"/>
      <c r="AN163" s="76"/>
      <c r="AO163" s="76"/>
      <c r="AP163" s="76"/>
      <c r="AQ163" s="76"/>
      <c r="AR163" s="76"/>
      <c r="AS163" s="76"/>
      <c r="AT163" s="76"/>
      <c r="AU163" s="76"/>
      <c r="AV163" s="76"/>
      <c r="AW163" s="76"/>
      <c r="AX163" s="76"/>
      <c r="AY163" s="76"/>
      <c r="AZ163" s="76"/>
      <c r="BA163" s="76"/>
      <c r="BB163" s="76"/>
      <c r="BC163" s="76"/>
      <c r="BD163" s="76"/>
      <c r="BE163" s="76"/>
      <c r="BF163" s="76"/>
      <c r="BG163" s="76"/>
      <c r="BH163" s="76"/>
      <c r="BI163" s="76"/>
      <c r="BJ163" s="76"/>
      <c r="BK163" s="76"/>
      <c r="BL163" s="76"/>
      <c r="BM163" s="76"/>
      <c r="BN163" s="76"/>
      <c r="BO163" s="76"/>
      <c r="BP163" s="76"/>
      <c r="BQ163" s="76"/>
      <c r="BR163" s="76"/>
      <c r="BS163" s="76"/>
      <c r="BT163" s="76"/>
      <c r="BU163" s="76"/>
      <c r="BV163" s="76"/>
      <c r="BW163" s="76"/>
      <c r="BX163" s="76"/>
      <c r="BY163" s="76"/>
      <c r="BZ163" s="76"/>
      <c r="CA163" s="76"/>
      <c r="CB163" s="76"/>
      <c r="CC163" s="76"/>
      <c r="CD163" s="76"/>
      <c r="CE163" s="76"/>
      <c r="CF163" s="76"/>
      <c r="CG163" s="76"/>
      <c r="CH163" s="76"/>
      <c r="CI163" s="76"/>
      <c r="CJ163" s="76"/>
      <c r="CK163" s="76"/>
      <c r="CL163" s="76"/>
      <c r="CM163" s="76"/>
      <c r="CN163" s="76"/>
      <c r="CO163" s="76"/>
      <c r="CP163" s="76"/>
      <c r="CQ163" s="76"/>
      <c r="CR163" s="76"/>
      <c r="CS163" s="76"/>
      <c r="CT163" s="76"/>
      <c r="CU163" s="76"/>
      <c r="CV163" s="76"/>
      <c r="CW163" s="76"/>
      <c r="CX163" s="76"/>
      <c r="CY163" s="76"/>
      <c r="CZ163" s="76"/>
      <c r="DA163" s="76"/>
      <c r="DB163" s="76"/>
      <c r="DC163" s="76"/>
      <c r="DD163" s="76"/>
      <c r="DE163" s="76"/>
      <c r="DF163" s="76"/>
      <c r="DG163" s="76"/>
      <c r="DH163" s="76"/>
      <c r="DI163" s="76"/>
      <c r="DJ163" s="76"/>
      <c r="DK163" s="76"/>
      <c r="DL163" s="76"/>
      <c r="DM163" s="76"/>
      <c r="DN163" s="76"/>
      <c r="DO163" s="76"/>
      <c r="DP163" s="76"/>
      <c r="DQ163" s="76"/>
      <c r="DR163" s="76"/>
      <c r="DS163" s="76"/>
      <c r="DT163" s="76"/>
      <c r="DU163" s="76"/>
      <c r="DV163" s="76"/>
      <c r="DW163" s="76"/>
      <c r="DX163" s="76"/>
      <c r="DY163" s="76"/>
      <c r="DZ163" s="76"/>
      <c r="EA163" s="76"/>
      <c r="EB163" s="76"/>
      <c r="EC163" s="76"/>
      <c r="ED163" s="76"/>
      <c r="EE163" s="76"/>
      <c r="EF163" s="76"/>
      <c r="EG163" s="76"/>
      <c r="EH163" s="76"/>
      <c r="EI163" s="76"/>
      <c r="EJ163" s="76"/>
      <c r="EK163" s="76"/>
      <c r="EL163" s="76"/>
      <c r="EM163" s="76"/>
      <c r="EN163" s="76"/>
      <c r="EO163" s="76"/>
      <c r="EP163" s="76"/>
      <c r="EQ163" s="76"/>
      <c r="ER163" s="76"/>
      <c r="ES163" s="76"/>
      <c r="ET163" s="76"/>
      <c r="EU163" s="76"/>
      <c r="EV163" s="76"/>
      <c r="EW163" s="76"/>
      <c r="EX163" s="76"/>
      <c r="EY163" s="76"/>
      <c r="EZ163" s="76"/>
      <c r="FA163" s="76"/>
      <c r="FB163" s="76"/>
      <c r="FC163" s="76"/>
      <c r="FD163" s="76"/>
      <c r="FE163" s="76"/>
      <c r="FF163" s="76"/>
      <c r="FG163" s="76"/>
      <c r="FH163" s="76"/>
      <c r="FI163" s="76"/>
      <c r="FJ163" s="76"/>
      <c r="FK163" s="76"/>
      <c r="FL163" s="76"/>
      <c r="FM163" s="76"/>
      <c r="FN163" s="76"/>
      <c r="FO163" s="76"/>
      <c r="FP163" s="76"/>
      <c r="FQ163" s="76"/>
      <c r="FR163" s="76"/>
      <c r="FS163" s="76"/>
      <c r="FT163" s="76"/>
      <c r="FU163" s="76"/>
      <c r="FV163" s="76"/>
      <c r="FW163" s="76"/>
      <c r="FX163" s="76"/>
      <c r="FY163" s="76"/>
      <c r="FZ163" s="76"/>
      <c r="GA163" s="76"/>
      <c r="GB163" s="76"/>
      <c r="GC163" s="76"/>
      <c r="GD163" s="76"/>
      <c r="GE163" s="76"/>
      <c r="GF163" s="76"/>
      <c r="GG163" s="76"/>
      <c r="GH163" s="76"/>
      <c r="GI163" s="76"/>
      <c r="GJ163" s="76"/>
      <c r="GK163" s="76"/>
      <c r="GL163" s="76"/>
      <c r="GM163" s="76"/>
      <c r="GN163" s="76"/>
      <c r="GO163" s="76"/>
      <c r="GP163" s="76"/>
      <c r="GQ163" s="76"/>
      <c r="GR163" s="76"/>
      <c r="GS163" s="76"/>
      <c r="GT163" s="76"/>
      <c r="GU163" s="76"/>
      <c r="GV163" s="76"/>
      <c r="GW163" s="76"/>
    </row>
    <row r="164" spans="7:205" ht="20.100000000000001" customHeight="1">
      <c r="G164" s="74"/>
      <c r="H164" s="74"/>
      <c r="I164" s="74"/>
      <c r="J164" s="74"/>
      <c r="K164" s="74"/>
      <c r="L164" s="74"/>
      <c r="M164" s="74"/>
      <c r="N164" s="74"/>
      <c r="O164" s="74"/>
      <c r="P164" s="74"/>
      <c r="Q164" s="74"/>
      <c r="R164" s="74"/>
      <c r="S164" s="74"/>
      <c r="T164" s="74"/>
      <c r="U164" s="74"/>
      <c r="V164" s="74"/>
      <c r="W164" s="74"/>
      <c r="X164" s="74"/>
      <c r="Y164" s="74"/>
      <c r="Z164" s="74"/>
      <c r="AA164" s="76"/>
      <c r="AB164" s="76"/>
      <c r="AC164" s="76"/>
      <c r="AD164" s="76"/>
      <c r="AE164" s="76"/>
      <c r="AF164" s="76"/>
      <c r="AG164" s="76"/>
      <c r="AH164" s="76"/>
      <c r="AI164" s="76"/>
      <c r="AJ164" s="76"/>
      <c r="AK164" s="76"/>
      <c r="AL164" s="76"/>
      <c r="AM164" s="76"/>
      <c r="AN164" s="76"/>
      <c r="AO164" s="76"/>
      <c r="AP164" s="76"/>
      <c r="AQ164" s="76"/>
      <c r="AR164" s="76"/>
      <c r="AS164" s="76"/>
      <c r="AT164" s="76"/>
      <c r="AU164" s="76"/>
      <c r="AV164" s="76"/>
      <c r="AW164" s="76"/>
      <c r="AX164" s="76"/>
      <c r="AY164" s="76"/>
      <c r="AZ164" s="76"/>
      <c r="BA164" s="76"/>
      <c r="BB164" s="76"/>
      <c r="BC164" s="76"/>
      <c r="BD164" s="76"/>
      <c r="BE164" s="76"/>
      <c r="BF164" s="76"/>
      <c r="BG164" s="76"/>
      <c r="BH164" s="76"/>
      <c r="BI164" s="76"/>
      <c r="BJ164" s="76"/>
      <c r="BK164" s="76"/>
      <c r="BL164" s="76"/>
      <c r="BM164" s="76"/>
      <c r="BN164" s="76"/>
      <c r="BO164" s="76"/>
      <c r="BP164" s="76"/>
      <c r="BQ164" s="76"/>
      <c r="BR164" s="76"/>
      <c r="BS164" s="76"/>
      <c r="BT164" s="76"/>
      <c r="BU164" s="76"/>
      <c r="BV164" s="76"/>
      <c r="BW164" s="76"/>
      <c r="BX164" s="76"/>
      <c r="BY164" s="76"/>
      <c r="BZ164" s="76"/>
      <c r="CA164" s="76"/>
      <c r="CB164" s="76"/>
      <c r="CC164" s="76"/>
      <c r="CD164" s="76"/>
      <c r="CE164" s="76"/>
      <c r="CF164" s="76"/>
      <c r="CG164" s="76"/>
      <c r="CH164" s="76"/>
      <c r="CI164" s="76"/>
      <c r="CJ164" s="76"/>
      <c r="CK164" s="76"/>
      <c r="CL164" s="76"/>
      <c r="CM164" s="76"/>
      <c r="CN164" s="76"/>
      <c r="CO164" s="76"/>
      <c r="CP164" s="76"/>
      <c r="CQ164" s="76"/>
      <c r="CR164" s="76"/>
      <c r="CS164" s="76"/>
      <c r="CT164" s="76"/>
      <c r="CU164" s="76"/>
      <c r="CV164" s="76"/>
      <c r="CW164" s="76"/>
      <c r="CX164" s="76"/>
      <c r="CY164" s="76"/>
      <c r="CZ164" s="76"/>
      <c r="DA164" s="76"/>
      <c r="DB164" s="76"/>
      <c r="DC164" s="76"/>
      <c r="DD164" s="76"/>
      <c r="DE164" s="76"/>
      <c r="DF164" s="76"/>
      <c r="DG164" s="76"/>
      <c r="DH164" s="76"/>
      <c r="DI164" s="76"/>
      <c r="DJ164" s="76"/>
      <c r="DK164" s="76"/>
      <c r="DL164" s="76"/>
      <c r="DM164" s="76"/>
      <c r="DN164" s="76"/>
      <c r="DO164" s="76"/>
      <c r="DP164" s="76"/>
      <c r="DQ164" s="76"/>
      <c r="DR164" s="76"/>
      <c r="DS164" s="76"/>
      <c r="DT164" s="76"/>
      <c r="DU164" s="76"/>
      <c r="DV164" s="76"/>
      <c r="DW164" s="76"/>
      <c r="DX164" s="76"/>
      <c r="DY164" s="76"/>
      <c r="DZ164" s="76"/>
      <c r="EA164" s="76"/>
      <c r="EB164" s="76"/>
      <c r="EC164" s="76"/>
      <c r="ED164" s="76"/>
      <c r="EE164" s="76"/>
      <c r="EF164" s="76"/>
      <c r="EG164" s="76"/>
      <c r="EH164" s="76"/>
      <c r="EI164" s="76"/>
      <c r="EJ164" s="76"/>
      <c r="EK164" s="76"/>
      <c r="EL164" s="76"/>
      <c r="EM164" s="76"/>
      <c r="EN164" s="76"/>
      <c r="EO164" s="76"/>
      <c r="EP164" s="76"/>
      <c r="EQ164" s="76"/>
      <c r="ER164" s="76"/>
      <c r="ES164" s="76"/>
      <c r="ET164" s="76"/>
      <c r="EU164" s="76"/>
      <c r="EV164" s="76"/>
      <c r="EW164" s="76"/>
      <c r="EX164" s="76"/>
      <c r="EY164" s="76"/>
      <c r="EZ164" s="76"/>
      <c r="FA164" s="76"/>
      <c r="FB164" s="76"/>
      <c r="FC164" s="76"/>
      <c r="FD164" s="76"/>
      <c r="FE164" s="76"/>
      <c r="FF164" s="76"/>
      <c r="FG164" s="76"/>
      <c r="FH164" s="76"/>
      <c r="FI164" s="76"/>
      <c r="FJ164" s="76"/>
      <c r="FK164" s="76"/>
      <c r="FL164" s="76"/>
      <c r="FM164" s="76"/>
      <c r="FN164" s="76"/>
      <c r="FO164" s="76"/>
      <c r="FP164" s="76"/>
      <c r="FQ164" s="76"/>
      <c r="FR164" s="76"/>
      <c r="FS164" s="76"/>
      <c r="FT164" s="76"/>
      <c r="FU164" s="76"/>
      <c r="FV164" s="76"/>
      <c r="FW164" s="76"/>
      <c r="FX164" s="76"/>
      <c r="FY164" s="76"/>
      <c r="FZ164" s="76"/>
      <c r="GA164" s="76"/>
      <c r="GB164" s="76"/>
      <c r="GC164" s="76"/>
      <c r="GD164" s="76"/>
      <c r="GE164" s="76"/>
      <c r="GF164" s="76"/>
      <c r="GG164" s="76"/>
      <c r="GH164" s="76"/>
      <c r="GI164" s="76"/>
      <c r="GJ164" s="76"/>
      <c r="GK164" s="76"/>
      <c r="GL164" s="76"/>
      <c r="GM164" s="76"/>
      <c r="GN164" s="76"/>
      <c r="GO164" s="76"/>
      <c r="GP164" s="76"/>
      <c r="GQ164" s="76"/>
      <c r="GR164" s="76"/>
      <c r="GS164" s="76"/>
      <c r="GT164" s="76"/>
      <c r="GU164" s="76"/>
      <c r="GV164" s="76"/>
      <c r="GW164" s="76"/>
    </row>
    <row r="165" spans="7:205" ht="20.100000000000001" customHeight="1">
      <c r="G165" s="74"/>
      <c r="H165" s="74"/>
      <c r="I165" s="74"/>
      <c r="J165" s="74"/>
      <c r="K165" s="74"/>
      <c r="L165" s="74"/>
      <c r="M165" s="74"/>
      <c r="N165" s="74"/>
      <c r="O165" s="74"/>
      <c r="P165" s="74"/>
      <c r="Q165" s="74"/>
      <c r="R165" s="74"/>
      <c r="S165" s="74"/>
      <c r="T165" s="74"/>
      <c r="U165" s="74"/>
      <c r="V165" s="74"/>
      <c r="W165" s="74"/>
      <c r="X165" s="74"/>
      <c r="Y165" s="74"/>
      <c r="Z165" s="74"/>
      <c r="AA165" s="76"/>
      <c r="AB165" s="76"/>
      <c r="AC165" s="76"/>
      <c r="AD165" s="76"/>
      <c r="AE165" s="76"/>
      <c r="AF165" s="76"/>
      <c r="AG165" s="76"/>
      <c r="AH165" s="76"/>
      <c r="AI165" s="76"/>
      <c r="AJ165" s="76"/>
      <c r="AK165" s="76"/>
      <c r="AL165" s="76"/>
      <c r="AM165" s="76"/>
      <c r="AN165" s="76"/>
      <c r="AO165" s="76"/>
      <c r="AP165" s="76"/>
      <c r="AQ165" s="76"/>
      <c r="AR165" s="76"/>
      <c r="AS165" s="76"/>
      <c r="AT165" s="76"/>
      <c r="AU165" s="76"/>
      <c r="AV165" s="76"/>
      <c r="AW165" s="76"/>
      <c r="AX165" s="76"/>
      <c r="AY165" s="76"/>
      <c r="AZ165" s="76"/>
      <c r="BA165" s="76"/>
      <c r="BB165" s="76"/>
      <c r="BC165" s="76"/>
      <c r="BD165" s="76"/>
      <c r="BE165" s="76"/>
      <c r="BF165" s="76"/>
      <c r="BG165" s="76"/>
      <c r="BH165" s="76"/>
      <c r="BI165" s="76"/>
      <c r="BJ165" s="76"/>
      <c r="BK165" s="76"/>
      <c r="BL165" s="76"/>
      <c r="BM165" s="76"/>
      <c r="BN165" s="76"/>
      <c r="BO165" s="76"/>
      <c r="BP165" s="76"/>
      <c r="BQ165" s="76"/>
      <c r="BR165" s="76"/>
      <c r="BS165" s="76"/>
      <c r="BT165" s="76"/>
      <c r="BU165" s="76"/>
      <c r="BV165" s="76"/>
      <c r="BW165" s="76"/>
      <c r="BX165" s="76"/>
      <c r="BY165" s="76"/>
      <c r="BZ165" s="76"/>
      <c r="CA165" s="76"/>
      <c r="CB165" s="76"/>
      <c r="CC165" s="76"/>
      <c r="CD165" s="76"/>
      <c r="CE165" s="76"/>
      <c r="CF165" s="76"/>
      <c r="CG165" s="76"/>
      <c r="CH165" s="76"/>
      <c r="CI165" s="76"/>
      <c r="CJ165" s="76"/>
      <c r="CK165" s="76"/>
      <c r="CL165" s="76"/>
      <c r="CM165" s="76"/>
      <c r="CN165" s="76"/>
      <c r="CO165" s="76"/>
      <c r="CP165" s="76"/>
      <c r="CQ165" s="76"/>
      <c r="CR165" s="76"/>
      <c r="CS165" s="76"/>
      <c r="CT165" s="76"/>
      <c r="CU165" s="76"/>
      <c r="CV165" s="76"/>
      <c r="CW165" s="76"/>
      <c r="CX165" s="76"/>
      <c r="CY165" s="76"/>
      <c r="CZ165" s="76"/>
      <c r="DA165" s="76"/>
      <c r="DB165" s="76"/>
      <c r="DC165" s="76"/>
      <c r="DD165" s="76"/>
      <c r="DE165" s="76"/>
      <c r="DF165" s="76"/>
      <c r="DG165" s="76"/>
      <c r="DH165" s="76"/>
      <c r="DI165" s="76"/>
      <c r="DJ165" s="76"/>
      <c r="DK165" s="76"/>
      <c r="DL165" s="76"/>
      <c r="DM165" s="76"/>
      <c r="DN165" s="76"/>
      <c r="DO165" s="76"/>
      <c r="DP165" s="76"/>
      <c r="DQ165" s="76"/>
      <c r="DR165" s="76"/>
      <c r="DS165" s="76"/>
      <c r="DT165" s="76"/>
      <c r="DU165" s="76"/>
      <c r="DV165" s="76"/>
      <c r="DW165" s="76"/>
      <c r="DX165" s="76"/>
      <c r="DY165" s="76"/>
      <c r="DZ165" s="76"/>
      <c r="EA165" s="76"/>
      <c r="EB165" s="76"/>
      <c r="EC165" s="76"/>
      <c r="ED165" s="76"/>
      <c r="EE165" s="76"/>
      <c r="EF165" s="76"/>
      <c r="EG165" s="76"/>
      <c r="EH165" s="76"/>
      <c r="EI165" s="76"/>
      <c r="EJ165" s="76"/>
      <c r="EK165" s="76"/>
      <c r="EL165" s="76"/>
      <c r="EM165" s="76"/>
      <c r="EN165" s="76"/>
      <c r="EO165" s="76"/>
      <c r="EP165" s="76"/>
      <c r="EQ165" s="76"/>
      <c r="ER165" s="76"/>
      <c r="ES165" s="76"/>
      <c r="ET165" s="76"/>
      <c r="EU165" s="76"/>
      <c r="EV165" s="76"/>
      <c r="EW165" s="76"/>
      <c r="EX165" s="76"/>
      <c r="EY165" s="76"/>
      <c r="EZ165" s="76"/>
      <c r="FA165" s="76"/>
      <c r="FB165" s="76"/>
      <c r="FC165" s="76"/>
      <c r="FD165" s="76"/>
      <c r="FE165" s="76"/>
      <c r="FF165" s="76"/>
      <c r="FG165" s="76"/>
      <c r="FH165" s="76"/>
      <c r="FI165" s="76"/>
      <c r="FJ165" s="76"/>
      <c r="FK165" s="76"/>
      <c r="FL165" s="76"/>
      <c r="FM165" s="76"/>
      <c r="FN165" s="76"/>
      <c r="FO165" s="76"/>
      <c r="FP165" s="76"/>
      <c r="FQ165" s="76"/>
      <c r="FR165" s="76"/>
      <c r="FS165" s="76"/>
      <c r="FT165" s="76"/>
      <c r="FU165" s="76"/>
      <c r="FV165" s="76"/>
      <c r="FW165" s="76"/>
      <c r="FX165" s="76"/>
      <c r="FY165" s="76"/>
      <c r="FZ165" s="76"/>
      <c r="GA165" s="76"/>
      <c r="GB165" s="76"/>
      <c r="GC165" s="76"/>
      <c r="GD165" s="76"/>
      <c r="GE165" s="76"/>
      <c r="GF165" s="76"/>
      <c r="GG165" s="76"/>
      <c r="GH165" s="76"/>
      <c r="GI165" s="76"/>
      <c r="GJ165" s="76"/>
      <c r="GK165" s="76"/>
      <c r="GL165" s="76"/>
      <c r="GM165" s="76"/>
      <c r="GN165" s="76"/>
      <c r="GO165" s="76"/>
      <c r="GP165" s="76"/>
      <c r="GQ165" s="76"/>
      <c r="GR165" s="76"/>
      <c r="GS165" s="76"/>
      <c r="GT165" s="76"/>
      <c r="GU165" s="76"/>
      <c r="GV165" s="76"/>
      <c r="GW165" s="76"/>
    </row>
    <row r="166" spans="7:205" ht="20.100000000000001" customHeight="1">
      <c r="G166" s="74"/>
      <c r="H166" s="74"/>
      <c r="I166" s="74"/>
      <c r="J166" s="74"/>
      <c r="K166" s="74"/>
      <c r="L166" s="74"/>
      <c r="M166" s="74"/>
      <c r="N166" s="74"/>
      <c r="O166" s="74"/>
      <c r="P166" s="74"/>
      <c r="Q166" s="74"/>
      <c r="R166" s="74"/>
      <c r="S166" s="74"/>
      <c r="T166" s="74"/>
      <c r="U166" s="74"/>
      <c r="V166" s="74"/>
      <c r="W166" s="74"/>
      <c r="X166" s="74"/>
      <c r="Y166" s="74"/>
      <c r="Z166" s="74"/>
      <c r="AA166" s="76"/>
      <c r="AB166" s="76"/>
      <c r="AC166" s="76"/>
      <c r="AD166" s="76"/>
      <c r="AE166" s="76"/>
      <c r="AF166" s="76"/>
      <c r="AG166" s="76"/>
      <c r="AH166" s="76"/>
      <c r="AI166" s="76"/>
      <c r="AJ166" s="76"/>
      <c r="AK166" s="76"/>
      <c r="AL166" s="76"/>
      <c r="AM166" s="76"/>
      <c r="AN166" s="76"/>
      <c r="AO166" s="76"/>
      <c r="AP166" s="76"/>
      <c r="AQ166" s="76"/>
      <c r="AR166" s="76"/>
      <c r="AS166" s="76"/>
      <c r="AT166" s="76"/>
      <c r="AU166" s="76"/>
      <c r="AV166" s="76"/>
      <c r="AW166" s="76"/>
      <c r="AX166" s="76"/>
      <c r="AY166" s="76"/>
      <c r="AZ166" s="76"/>
      <c r="BA166" s="76"/>
      <c r="BB166" s="76"/>
      <c r="BC166" s="76"/>
      <c r="BD166" s="76"/>
      <c r="BE166" s="76"/>
      <c r="BF166" s="76"/>
      <c r="BG166" s="76"/>
      <c r="BH166" s="76"/>
      <c r="BI166" s="76"/>
      <c r="BJ166" s="76"/>
      <c r="BK166" s="76"/>
      <c r="BL166" s="76"/>
      <c r="BM166" s="76"/>
      <c r="BN166" s="76"/>
      <c r="BO166" s="76"/>
      <c r="BP166" s="76"/>
      <c r="BQ166" s="76"/>
      <c r="BR166" s="76"/>
      <c r="BS166" s="76"/>
      <c r="BT166" s="76"/>
      <c r="BU166" s="76"/>
      <c r="BV166" s="76"/>
      <c r="BW166" s="76"/>
      <c r="BX166" s="76"/>
      <c r="BY166" s="76"/>
      <c r="BZ166" s="76"/>
      <c r="CA166" s="76"/>
      <c r="CB166" s="76"/>
      <c r="CC166" s="76"/>
      <c r="CD166" s="76"/>
      <c r="CE166" s="76"/>
      <c r="CF166" s="76"/>
      <c r="CG166" s="76"/>
      <c r="CH166" s="76"/>
      <c r="CI166" s="76"/>
      <c r="CJ166" s="76"/>
      <c r="CK166" s="76"/>
      <c r="CL166" s="76"/>
      <c r="CM166" s="76"/>
      <c r="CN166" s="76"/>
      <c r="CO166" s="76"/>
      <c r="CP166" s="76"/>
      <c r="CQ166" s="76"/>
      <c r="CR166" s="76"/>
      <c r="CS166" s="76"/>
      <c r="CT166" s="76"/>
      <c r="CU166" s="76"/>
      <c r="CV166" s="76"/>
      <c r="CW166" s="76"/>
      <c r="CX166" s="76"/>
      <c r="CY166" s="76"/>
      <c r="CZ166" s="76"/>
      <c r="DA166" s="76"/>
      <c r="DB166" s="76"/>
      <c r="DC166" s="76"/>
      <c r="DD166" s="76"/>
      <c r="DE166" s="76"/>
      <c r="DF166" s="76"/>
      <c r="DG166" s="76"/>
      <c r="DH166" s="76"/>
      <c r="DI166" s="76"/>
      <c r="DJ166" s="76"/>
      <c r="DK166" s="76"/>
      <c r="DL166" s="76"/>
      <c r="DM166" s="76"/>
      <c r="DN166" s="76"/>
      <c r="DO166" s="76"/>
      <c r="DP166" s="76"/>
      <c r="DQ166" s="76"/>
      <c r="DR166" s="76"/>
      <c r="DS166" s="76"/>
      <c r="DT166" s="76"/>
      <c r="DU166" s="76"/>
      <c r="DV166" s="76"/>
      <c r="DW166" s="76"/>
      <c r="DX166" s="76"/>
      <c r="DY166" s="76"/>
      <c r="DZ166" s="76"/>
      <c r="EA166" s="76"/>
      <c r="EB166" s="76"/>
      <c r="EC166" s="76"/>
      <c r="ED166" s="76"/>
      <c r="EE166" s="76"/>
      <c r="EF166" s="76"/>
      <c r="EG166" s="76"/>
      <c r="EH166" s="76"/>
      <c r="EI166" s="76"/>
      <c r="EJ166" s="76"/>
      <c r="EK166" s="76"/>
      <c r="EL166" s="76"/>
      <c r="EM166" s="76"/>
      <c r="EN166" s="76"/>
      <c r="EO166" s="76"/>
      <c r="EP166" s="76"/>
      <c r="EQ166" s="76"/>
      <c r="ER166" s="76"/>
      <c r="ES166" s="76"/>
      <c r="ET166" s="76"/>
      <c r="EU166" s="76"/>
      <c r="EV166" s="76"/>
      <c r="EW166" s="76"/>
      <c r="EX166" s="76"/>
      <c r="EY166" s="76"/>
      <c r="EZ166" s="76"/>
      <c r="FA166" s="76"/>
      <c r="FB166" s="76"/>
      <c r="FC166" s="76"/>
      <c r="FD166" s="76"/>
      <c r="FE166" s="76"/>
      <c r="FF166" s="76"/>
      <c r="FG166" s="76"/>
      <c r="FH166" s="76"/>
      <c r="FI166" s="76"/>
      <c r="FJ166" s="76"/>
      <c r="FK166" s="76"/>
      <c r="FL166" s="76"/>
      <c r="FM166" s="76"/>
      <c r="FN166" s="76"/>
      <c r="FO166" s="76"/>
      <c r="FP166" s="76"/>
      <c r="FQ166" s="76"/>
      <c r="FR166" s="76"/>
      <c r="FS166" s="76"/>
      <c r="FT166" s="76"/>
      <c r="FU166" s="76"/>
      <c r="FV166" s="76"/>
      <c r="FW166" s="76"/>
      <c r="FX166" s="76"/>
      <c r="FY166" s="76"/>
      <c r="FZ166" s="76"/>
      <c r="GA166" s="76"/>
      <c r="GB166" s="76"/>
      <c r="GC166" s="76"/>
      <c r="GD166" s="76"/>
      <c r="GE166" s="76"/>
      <c r="GF166" s="76"/>
      <c r="GG166" s="76"/>
      <c r="GH166" s="76"/>
      <c r="GI166" s="76"/>
      <c r="GJ166" s="76"/>
      <c r="GK166" s="76"/>
      <c r="GL166" s="76"/>
      <c r="GM166" s="76"/>
      <c r="GN166" s="76"/>
      <c r="GO166" s="76"/>
      <c r="GP166" s="76"/>
      <c r="GQ166" s="76"/>
      <c r="GR166" s="76"/>
      <c r="GS166" s="76"/>
      <c r="GT166" s="76"/>
      <c r="GU166" s="76"/>
      <c r="GV166" s="76"/>
      <c r="GW166" s="76"/>
    </row>
    <row r="167" spans="7:205" ht="20.100000000000001" customHeight="1">
      <c r="G167" s="74"/>
      <c r="H167" s="74"/>
      <c r="I167" s="74"/>
      <c r="J167" s="74"/>
      <c r="K167" s="74"/>
      <c r="L167" s="74"/>
      <c r="M167" s="74"/>
      <c r="N167" s="74"/>
      <c r="O167" s="74"/>
      <c r="P167" s="74"/>
      <c r="Q167" s="74"/>
      <c r="R167" s="74"/>
      <c r="S167" s="74"/>
      <c r="T167" s="74"/>
      <c r="U167" s="74"/>
      <c r="V167" s="74"/>
      <c r="W167" s="74"/>
      <c r="X167" s="74"/>
      <c r="Y167" s="74"/>
      <c r="Z167" s="74"/>
      <c r="AA167" s="76"/>
      <c r="AB167" s="76"/>
      <c r="AC167" s="76"/>
      <c r="AD167" s="76"/>
      <c r="AE167" s="76"/>
      <c r="AF167" s="76"/>
      <c r="AG167" s="76"/>
      <c r="AH167" s="76"/>
      <c r="AI167" s="76"/>
      <c r="AJ167" s="76"/>
      <c r="AK167" s="76"/>
      <c r="AL167" s="76"/>
      <c r="AM167" s="76"/>
      <c r="AN167" s="76"/>
      <c r="AO167" s="76"/>
      <c r="AP167" s="76"/>
      <c r="AQ167" s="76"/>
      <c r="AR167" s="76"/>
      <c r="AS167" s="76"/>
      <c r="AT167" s="76"/>
      <c r="AU167" s="76"/>
      <c r="AV167" s="76"/>
      <c r="AW167" s="76"/>
      <c r="AX167" s="76"/>
      <c r="AY167" s="76"/>
      <c r="AZ167" s="76"/>
      <c r="BA167" s="76"/>
      <c r="BB167" s="76"/>
      <c r="BC167" s="76"/>
      <c r="BD167" s="76"/>
      <c r="BE167" s="76"/>
      <c r="BF167" s="76"/>
      <c r="BG167" s="76"/>
      <c r="BH167" s="76"/>
      <c r="BI167" s="76"/>
      <c r="BJ167" s="76"/>
      <c r="BK167" s="76"/>
      <c r="BL167" s="76"/>
      <c r="BM167" s="76"/>
      <c r="BN167" s="76"/>
      <c r="BO167" s="76"/>
      <c r="BP167" s="76"/>
      <c r="BQ167" s="76"/>
      <c r="BR167" s="76"/>
      <c r="BS167" s="76"/>
      <c r="BT167" s="76"/>
      <c r="BU167" s="76"/>
      <c r="BV167" s="76"/>
      <c r="BW167" s="76"/>
      <c r="BX167" s="76"/>
      <c r="BY167" s="76"/>
      <c r="BZ167" s="76"/>
      <c r="CA167" s="76"/>
      <c r="CB167" s="76"/>
      <c r="CC167" s="76"/>
      <c r="CD167" s="76"/>
      <c r="CE167" s="76"/>
      <c r="CF167" s="76"/>
      <c r="CG167" s="76"/>
      <c r="CH167" s="76"/>
      <c r="CI167" s="76"/>
      <c r="CJ167" s="76"/>
      <c r="CK167" s="76"/>
      <c r="CL167" s="76"/>
      <c r="CM167" s="76"/>
      <c r="CN167" s="76"/>
      <c r="CO167" s="76"/>
      <c r="CP167" s="76"/>
      <c r="CQ167" s="76"/>
      <c r="CR167" s="76"/>
      <c r="CS167" s="76"/>
      <c r="CT167" s="76"/>
      <c r="CU167" s="76"/>
      <c r="CV167" s="76"/>
      <c r="CW167" s="76"/>
      <c r="CX167" s="76"/>
      <c r="CY167" s="76"/>
      <c r="CZ167" s="76"/>
      <c r="DA167" s="76"/>
      <c r="DB167" s="76"/>
      <c r="DC167" s="76"/>
      <c r="DD167" s="76"/>
      <c r="DE167" s="76"/>
      <c r="DF167" s="76"/>
      <c r="DG167" s="76"/>
      <c r="DH167" s="76"/>
      <c r="DI167" s="76"/>
      <c r="DJ167" s="76"/>
      <c r="DK167" s="76"/>
      <c r="DL167" s="76"/>
      <c r="DM167" s="76"/>
      <c r="DN167" s="76"/>
      <c r="DO167" s="76"/>
      <c r="DP167" s="76"/>
      <c r="DQ167" s="76"/>
      <c r="DR167" s="76"/>
      <c r="DS167" s="76"/>
      <c r="DT167" s="76"/>
      <c r="DU167" s="76"/>
      <c r="DV167" s="76"/>
      <c r="DW167" s="76"/>
      <c r="DX167" s="76"/>
      <c r="DY167" s="76"/>
      <c r="DZ167" s="76"/>
      <c r="EA167" s="76"/>
      <c r="EB167" s="76"/>
      <c r="EC167" s="76"/>
      <c r="ED167" s="76"/>
      <c r="EE167" s="76"/>
      <c r="EF167" s="76"/>
      <c r="EG167" s="76"/>
      <c r="EH167" s="76"/>
      <c r="EI167" s="76"/>
      <c r="EJ167" s="76"/>
      <c r="EK167" s="76"/>
      <c r="EL167" s="76"/>
      <c r="EM167" s="76"/>
      <c r="EN167" s="76"/>
      <c r="EO167" s="76"/>
      <c r="EP167" s="76"/>
      <c r="EQ167" s="76"/>
      <c r="ER167" s="76"/>
      <c r="ES167" s="76"/>
      <c r="ET167" s="76"/>
      <c r="EU167" s="76"/>
      <c r="EV167" s="76"/>
      <c r="EW167" s="76"/>
      <c r="EX167" s="76"/>
      <c r="EY167" s="76"/>
      <c r="EZ167" s="76"/>
      <c r="FA167" s="76"/>
      <c r="FB167" s="76"/>
      <c r="FC167" s="76"/>
      <c r="FD167" s="76"/>
      <c r="FE167" s="76"/>
      <c r="FF167" s="76"/>
      <c r="FG167" s="76"/>
      <c r="FH167" s="76"/>
      <c r="FI167" s="76"/>
      <c r="FJ167" s="76"/>
      <c r="FK167" s="76"/>
      <c r="FL167" s="76"/>
      <c r="FM167" s="76"/>
      <c r="FN167" s="76"/>
      <c r="FO167" s="76"/>
      <c r="FP167" s="76"/>
      <c r="FQ167" s="76"/>
      <c r="FR167" s="76"/>
      <c r="FS167" s="76"/>
      <c r="FT167" s="76"/>
      <c r="FU167" s="76"/>
      <c r="FV167" s="76"/>
      <c r="FW167" s="76"/>
      <c r="FX167" s="76"/>
      <c r="FY167" s="76"/>
      <c r="FZ167" s="76"/>
      <c r="GA167" s="76"/>
      <c r="GB167" s="76"/>
      <c r="GC167" s="76"/>
      <c r="GD167" s="76"/>
      <c r="GE167" s="76"/>
      <c r="GF167" s="76"/>
      <c r="GG167" s="76"/>
      <c r="GH167" s="76"/>
      <c r="GI167" s="76"/>
      <c r="GJ167" s="76"/>
      <c r="GK167" s="76"/>
      <c r="GL167" s="76"/>
      <c r="GM167" s="76"/>
      <c r="GN167" s="76"/>
      <c r="GO167" s="76"/>
      <c r="GP167" s="76"/>
      <c r="GQ167" s="76"/>
      <c r="GR167" s="76"/>
      <c r="GS167" s="76"/>
      <c r="GT167" s="76"/>
      <c r="GU167" s="76"/>
      <c r="GV167" s="76"/>
      <c r="GW167" s="76"/>
    </row>
    <row r="168" spans="7:205" ht="20.100000000000001" customHeight="1">
      <c r="G168" s="74"/>
      <c r="H168" s="74"/>
      <c r="I168" s="74"/>
      <c r="J168" s="74"/>
      <c r="K168" s="74"/>
      <c r="L168" s="74"/>
      <c r="M168" s="74"/>
      <c r="N168" s="74"/>
      <c r="O168" s="74"/>
      <c r="P168" s="74"/>
      <c r="Q168" s="74"/>
      <c r="R168" s="74"/>
      <c r="S168" s="74"/>
      <c r="T168" s="74"/>
      <c r="U168" s="74"/>
      <c r="V168" s="74"/>
      <c r="W168" s="74"/>
      <c r="X168" s="74"/>
      <c r="Y168" s="74"/>
      <c r="Z168" s="74"/>
      <c r="AA168" s="76"/>
      <c r="AB168" s="76"/>
      <c r="AC168" s="76"/>
      <c r="AD168" s="76"/>
      <c r="AE168" s="76"/>
      <c r="AF168" s="76"/>
      <c r="AG168" s="76"/>
      <c r="AH168" s="76"/>
      <c r="AI168" s="76"/>
      <c r="AJ168" s="76"/>
      <c r="AK168" s="76"/>
      <c r="AL168" s="76"/>
      <c r="AM168" s="76"/>
      <c r="AN168" s="76"/>
      <c r="AO168" s="76"/>
      <c r="AP168" s="76"/>
      <c r="AQ168" s="76"/>
      <c r="AR168" s="76"/>
      <c r="AS168" s="76"/>
      <c r="AT168" s="76"/>
      <c r="AU168" s="76"/>
      <c r="AV168" s="76"/>
      <c r="AW168" s="76"/>
      <c r="AX168" s="76"/>
      <c r="AY168" s="76"/>
      <c r="AZ168" s="76"/>
      <c r="BA168" s="76"/>
      <c r="BB168" s="76"/>
      <c r="BC168" s="76"/>
      <c r="BD168" s="76"/>
      <c r="BE168" s="76"/>
      <c r="BF168" s="76"/>
      <c r="BG168" s="76"/>
      <c r="BH168" s="76"/>
      <c r="BI168" s="76"/>
      <c r="BJ168" s="76"/>
      <c r="BK168" s="76"/>
      <c r="BL168" s="76"/>
      <c r="BM168" s="76"/>
      <c r="BN168" s="76"/>
      <c r="BO168" s="76"/>
      <c r="BP168" s="76"/>
      <c r="BQ168" s="76"/>
      <c r="BR168" s="76"/>
      <c r="BS168" s="76"/>
      <c r="BT168" s="76"/>
      <c r="BU168" s="76"/>
      <c r="BV168" s="76"/>
      <c r="BW168" s="76"/>
      <c r="BX168" s="76"/>
      <c r="BY168" s="76"/>
      <c r="BZ168" s="76"/>
      <c r="CA168" s="76"/>
      <c r="CB168" s="76"/>
      <c r="CC168" s="76"/>
      <c r="CD168" s="76"/>
      <c r="CE168" s="76"/>
      <c r="CF168" s="76"/>
      <c r="CG168" s="76"/>
      <c r="CH168" s="76"/>
      <c r="CI168" s="76"/>
      <c r="CJ168" s="76"/>
      <c r="CK168" s="76"/>
      <c r="CL168" s="76"/>
      <c r="CM168" s="76"/>
      <c r="CN168" s="76"/>
      <c r="CO168" s="76"/>
      <c r="CP168" s="76"/>
      <c r="CQ168" s="76"/>
      <c r="CR168" s="76"/>
      <c r="CS168" s="76"/>
      <c r="CT168" s="76"/>
      <c r="CU168" s="76"/>
      <c r="CV168" s="76"/>
      <c r="CW168" s="76"/>
      <c r="CX168" s="76"/>
      <c r="CY168" s="76"/>
      <c r="CZ168" s="76"/>
      <c r="DA168" s="76"/>
      <c r="DB168" s="76"/>
      <c r="DC168" s="76"/>
      <c r="DD168" s="76"/>
      <c r="DE168" s="76"/>
      <c r="DF168" s="76"/>
      <c r="DG168" s="76"/>
      <c r="DH168" s="76"/>
      <c r="DI168" s="76"/>
      <c r="DJ168" s="76"/>
      <c r="DK168" s="76"/>
      <c r="DL168" s="76"/>
      <c r="DM168" s="76"/>
      <c r="DN168" s="76"/>
      <c r="DO168" s="76"/>
      <c r="DP168" s="76"/>
      <c r="DQ168" s="76"/>
      <c r="DR168" s="76"/>
      <c r="DS168" s="76"/>
      <c r="DT168" s="76"/>
      <c r="DU168" s="76"/>
      <c r="DV168" s="76"/>
      <c r="DW168" s="76"/>
      <c r="DX168" s="76"/>
      <c r="DY168" s="76"/>
      <c r="DZ168" s="76"/>
      <c r="EA168" s="76"/>
      <c r="EB168" s="76"/>
      <c r="EC168" s="76"/>
      <c r="ED168" s="76"/>
      <c r="EE168" s="76"/>
      <c r="EF168" s="76"/>
      <c r="EG168" s="76"/>
      <c r="EH168" s="76"/>
      <c r="EI168" s="76"/>
      <c r="EJ168" s="76"/>
      <c r="EK168" s="76"/>
      <c r="EL168" s="76"/>
      <c r="EM168" s="76"/>
      <c r="EN168" s="76"/>
      <c r="EO168" s="76"/>
      <c r="EP168" s="76"/>
      <c r="EQ168" s="76"/>
      <c r="ER168" s="76"/>
      <c r="ES168" s="76"/>
      <c r="ET168" s="76"/>
      <c r="EU168" s="76"/>
      <c r="EV168" s="76"/>
      <c r="EW168" s="76"/>
      <c r="EX168" s="76"/>
      <c r="EY168" s="76"/>
      <c r="EZ168" s="76"/>
      <c r="FA168" s="76"/>
      <c r="FB168" s="76"/>
      <c r="FC168" s="76"/>
      <c r="FD168" s="76"/>
      <c r="FE168" s="76"/>
      <c r="FF168" s="76"/>
      <c r="FG168" s="76"/>
      <c r="FH168" s="76"/>
      <c r="FI168" s="76"/>
      <c r="FJ168" s="76"/>
      <c r="FK168" s="76"/>
      <c r="FL168" s="76"/>
      <c r="FM168" s="76"/>
      <c r="FN168" s="76"/>
      <c r="FO168" s="76"/>
      <c r="FP168" s="76"/>
      <c r="FQ168" s="76"/>
      <c r="FR168" s="76"/>
      <c r="FS168" s="76"/>
      <c r="FT168" s="76"/>
      <c r="FU168" s="76"/>
      <c r="FV168" s="76"/>
      <c r="FW168" s="76"/>
      <c r="FX168" s="76"/>
      <c r="FY168" s="76"/>
      <c r="FZ168" s="76"/>
      <c r="GA168" s="76"/>
      <c r="GB168" s="76"/>
      <c r="GC168" s="76"/>
      <c r="GD168" s="76"/>
      <c r="GE168" s="76"/>
      <c r="GF168" s="76"/>
      <c r="GG168" s="76"/>
      <c r="GH168" s="76"/>
      <c r="GI168" s="76"/>
      <c r="GJ168" s="76"/>
      <c r="GK168" s="76"/>
      <c r="GL168" s="76"/>
      <c r="GM168" s="76"/>
      <c r="GN168" s="76"/>
      <c r="GO168" s="76"/>
      <c r="GP168" s="76"/>
      <c r="GQ168" s="76"/>
      <c r="GR168" s="76"/>
      <c r="GS168" s="76"/>
      <c r="GT168" s="76"/>
      <c r="GU168" s="76"/>
      <c r="GV168" s="76"/>
      <c r="GW168" s="76"/>
    </row>
    <row r="169" spans="7:205" ht="20.100000000000001" customHeight="1">
      <c r="G169" s="74"/>
      <c r="H169" s="74"/>
      <c r="I169" s="74"/>
      <c r="J169" s="74"/>
      <c r="K169" s="74"/>
      <c r="L169" s="74"/>
      <c r="M169" s="74"/>
      <c r="N169" s="74"/>
      <c r="O169" s="74"/>
      <c r="P169" s="74"/>
      <c r="Q169" s="74"/>
      <c r="R169" s="74"/>
      <c r="S169" s="74"/>
      <c r="T169" s="74"/>
      <c r="U169" s="74"/>
      <c r="V169" s="74"/>
      <c r="W169" s="74"/>
      <c r="X169" s="74"/>
      <c r="Y169" s="74"/>
      <c r="Z169" s="74"/>
      <c r="AA169" s="76"/>
      <c r="AB169" s="76"/>
      <c r="AC169" s="76"/>
      <c r="AD169" s="76"/>
      <c r="AE169" s="76"/>
      <c r="AF169" s="76"/>
      <c r="AG169" s="76"/>
      <c r="AH169" s="76"/>
      <c r="AI169" s="76"/>
      <c r="AJ169" s="76"/>
      <c r="AK169" s="76"/>
      <c r="AL169" s="76"/>
      <c r="AM169" s="76"/>
      <c r="AN169" s="76"/>
      <c r="AO169" s="76"/>
      <c r="AP169" s="76"/>
      <c r="AQ169" s="76"/>
      <c r="AR169" s="76"/>
      <c r="AS169" s="76"/>
      <c r="AT169" s="76"/>
      <c r="AU169" s="76"/>
      <c r="AV169" s="76"/>
      <c r="AW169" s="76"/>
      <c r="AX169" s="76"/>
      <c r="AY169" s="76"/>
      <c r="AZ169" s="76"/>
      <c r="BA169" s="76"/>
      <c r="BB169" s="76"/>
      <c r="BC169" s="76"/>
      <c r="BD169" s="76"/>
      <c r="BE169" s="76"/>
      <c r="BF169" s="76"/>
      <c r="BG169" s="76"/>
      <c r="BH169" s="76"/>
      <c r="BI169" s="76"/>
      <c r="BJ169" s="76"/>
      <c r="BK169" s="76"/>
      <c r="BL169" s="76"/>
      <c r="BM169" s="76"/>
      <c r="BN169" s="76"/>
      <c r="BO169" s="76"/>
      <c r="BP169" s="76"/>
      <c r="BQ169" s="76"/>
      <c r="BR169" s="76"/>
      <c r="BS169" s="76"/>
      <c r="BT169" s="76"/>
      <c r="BU169" s="76"/>
      <c r="BV169" s="76"/>
      <c r="BW169" s="76"/>
      <c r="BX169" s="76"/>
      <c r="BY169" s="76"/>
      <c r="BZ169" s="76"/>
      <c r="CA169" s="76"/>
      <c r="CB169" s="76"/>
      <c r="CC169" s="76"/>
      <c r="CD169" s="76"/>
      <c r="CE169" s="76"/>
      <c r="CF169" s="76"/>
      <c r="CG169" s="76"/>
      <c r="CH169" s="76"/>
      <c r="CI169" s="76"/>
      <c r="CJ169" s="76"/>
      <c r="CK169" s="76"/>
      <c r="CL169" s="76"/>
      <c r="CM169" s="76"/>
      <c r="CN169" s="76"/>
      <c r="CO169" s="76"/>
      <c r="CP169" s="76"/>
      <c r="CQ169" s="76"/>
      <c r="CR169" s="76"/>
      <c r="CS169" s="76"/>
      <c r="CT169" s="76"/>
      <c r="CU169" s="76"/>
      <c r="CV169" s="76"/>
      <c r="CW169" s="76"/>
      <c r="CX169" s="76"/>
      <c r="CY169" s="76"/>
      <c r="CZ169" s="76"/>
      <c r="DA169" s="76"/>
      <c r="DB169" s="76"/>
      <c r="DC169" s="76"/>
      <c r="DD169" s="76"/>
      <c r="DE169" s="76"/>
      <c r="DF169" s="76"/>
      <c r="DG169" s="76"/>
      <c r="DH169" s="76"/>
      <c r="DI169" s="76"/>
      <c r="DJ169" s="76"/>
      <c r="DK169" s="76"/>
      <c r="DL169" s="76"/>
      <c r="DM169" s="76"/>
      <c r="DN169" s="76"/>
      <c r="DO169" s="76"/>
      <c r="DP169" s="76"/>
      <c r="DQ169" s="76"/>
      <c r="DR169" s="76"/>
      <c r="DS169" s="76"/>
      <c r="DT169" s="76"/>
      <c r="DU169" s="76"/>
      <c r="DV169" s="76"/>
      <c r="DW169" s="76"/>
      <c r="DX169" s="76"/>
      <c r="DY169" s="76"/>
      <c r="DZ169" s="76"/>
      <c r="EA169" s="76"/>
      <c r="EB169" s="76"/>
      <c r="EC169" s="76"/>
      <c r="ED169" s="76"/>
      <c r="EE169" s="76"/>
      <c r="EF169" s="76"/>
      <c r="EG169" s="76"/>
      <c r="EH169" s="76"/>
      <c r="EI169" s="76"/>
      <c r="EJ169" s="76"/>
      <c r="EK169" s="76"/>
      <c r="EL169" s="76"/>
      <c r="EM169" s="76"/>
      <c r="EN169" s="76"/>
      <c r="EO169" s="76"/>
      <c r="EP169" s="76"/>
      <c r="EQ169" s="76"/>
      <c r="ER169" s="76"/>
      <c r="ES169" s="76"/>
      <c r="ET169" s="76"/>
      <c r="EU169" s="76"/>
      <c r="EV169" s="76"/>
      <c r="EW169" s="76"/>
      <c r="EX169" s="76"/>
      <c r="EY169" s="76"/>
      <c r="EZ169" s="76"/>
      <c r="FA169" s="76"/>
      <c r="FB169" s="76"/>
      <c r="FC169" s="76"/>
      <c r="FD169" s="76"/>
      <c r="FE169" s="76"/>
      <c r="FF169" s="76"/>
      <c r="FG169" s="76"/>
      <c r="FH169" s="76"/>
      <c r="FI169" s="76"/>
      <c r="FJ169" s="76"/>
      <c r="FK169" s="76"/>
      <c r="FL169" s="76"/>
      <c r="FM169" s="76"/>
      <c r="FN169" s="76"/>
      <c r="FO169" s="76"/>
      <c r="FP169" s="76"/>
      <c r="FQ169" s="76"/>
      <c r="FR169" s="76"/>
      <c r="FS169" s="76"/>
      <c r="FT169" s="76"/>
      <c r="FU169" s="76"/>
      <c r="FV169" s="76"/>
      <c r="FW169" s="76"/>
      <c r="FX169" s="76"/>
      <c r="FY169" s="76"/>
      <c r="FZ169" s="76"/>
      <c r="GA169" s="76"/>
      <c r="GB169" s="76"/>
      <c r="GC169" s="76"/>
      <c r="GD169" s="76"/>
      <c r="GE169" s="76"/>
      <c r="GF169" s="76"/>
      <c r="GG169" s="76"/>
      <c r="GH169" s="76"/>
      <c r="GI169" s="76"/>
      <c r="GJ169" s="76"/>
      <c r="GK169" s="76"/>
      <c r="GL169" s="76"/>
      <c r="GM169" s="76"/>
      <c r="GN169" s="76"/>
      <c r="GO169" s="76"/>
      <c r="GP169" s="76"/>
      <c r="GQ169" s="76"/>
      <c r="GR169" s="76"/>
      <c r="GS169" s="76"/>
      <c r="GT169" s="76"/>
      <c r="GU169" s="76"/>
      <c r="GV169" s="76"/>
      <c r="GW169" s="76"/>
    </row>
    <row r="170" spans="7:205" ht="20.100000000000001" customHeight="1">
      <c r="G170" s="74"/>
      <c r="H170" s="74"/>
      <c r="I170" s="74"/>
      <c r="J170" s="74"/>
      <c r="K170" s="74"/>
      <c r="L170" s="74"/>
      <c r="M170" s="74"/>
      <c r="N170" s="74"/>
      <c r="O170" s="74"/>
      <c r="P170" s="74"/>
      <c r="Q170" s="74"/>
      <c r="R170" s="74"/>
      <c r="S170" s="74"/>
      <c r="T170" s="74"/>
      <c r="U170" s="74"/>
      <c r="V170" s="74"/>
      <c r="W170" s="74"/>
      <c r="X170" s="74"/>
      <c r="Y170" s="74"/>
      <c r="Z170" s="74"/>
      <c r="AA170" s="76"/>
      <c r="AB170" s="76"/>
      <c r="AC170" s="76"/>
      <c r="AD170" s="76"/>
      <c r="AE170" s="76"/>
      <c r="AF170" s="76"/>
      <c r="AG170" s="76"/>
      <c r="AH170" s="76"/>
      <c r="AI170" s="76"/>
      <c r="AJ170" s="76"/>
      <c r="AK170" s="76"/>
      <c r="AL170" s="76"/>
      <c r="AM170" s="76"/>
      <c r="AN170" s="76"/>
      <c r="AO170" s="76"/>
      <c r="AP170" s="76"/>
      <c r="AQ170" s="76"/>
      <c r="AR170" s="76"/>
      <c r="AS170" s="76"/>
      <c r="AT170" s="76"/>
      <c r="AU170" s="76"/>
      <c r="AV170" s="76"/>
      <c r="AW170" s="76"/>
      <c r="AX170" s="76"/>
      <c r="AY170" s="76"/>
      <c r="AZ170" s="76"/>
      <c r="BA170" s="76"/>
      <c r="BB170" s="76"/>
      <c r="BC170" s="76"/>
      <c r="BD170" s="76"/>
      <c r="BE170" s="76"/>
      <c r="BF170" s="76"/>
      <c r="BG170" s="76"/>
      <c r="BH170" s="76"/>
      <c r="BI170" s="76"/>
      <c r="BJ170" s="76"/>
      <c r="BK170" s="76"/>
      <c r="BL170" s="76"/>
      <c r="BM170" s="76"/>
      <c r="BN170" s="76"/>
      <c r="BO170" s="76"/>
      <c r="BP170" s="76"/>
      <c r="BQ170" s="76"/>
      <c r="BR170" s="76"/>
      <c r="BS170" s="76"/>
      <c r="BT170" s="76"/>
      <c r="BU170" s="76"/>
      <c r="BV170" s="76"/>
      <c r="BW170" s="76"/>
      <c r="BX170" s="76"/>
      <c r="BY170" s="76"/>
      <c r="BZ170" s="76"/>
      <c r="CA170" s="76"/>
      <c r="CB170" s="76"/>
      <c r="CC170" s="76"/>
      <c r="CD170" s="76"/>
      <c r="CE170" s="76"/>
      <c r="CF170" s="76"/>
      <c r="CG170" s="76"/>
      <c r="CH170" s="76"/>
      <c r="CI170" s="76"/>
      <c r="CJ170" s="76"/>
      <c r="CK170" s="76"/>
      <c r="CL170" s="76"/>
      <c r="CM170" s="76"/>
      <c r="CN170" s="76"/>
      <c r="CO170" s="76"/>
      <c r="CP170" s="76"/>
      <c r="CQ170" s="76"/>
      <c r="CR170" s="76"/>
      <c r="CS170" s="76"/>
      <c r="CT170" s="76"/>
      <c r="CU170" s="76"/>
      <c r="CV170" s="76"/>
      <c r="CW170" s="76"/>
      <c r="CX170" s="76"/>
      <c r="CY170" s="76"/>
      <c r="CZ170" s="76"/>
      <c r="DA170" s="76"/>
      <c r="DB170" s="76"/>
      <c r="DC170" s="76"/>
      <c r="DD170" s="76"/>
      <c r="DE170" s="76"/>
      <c r="DF170" s="76"/>
      <c r="DG170" s="76"/>
      <c r="DH170" s="76"/>
      <c r="DI170" s="76"/>
      <c r="DJ170" s="76"/>
      <c r="DK170" s="76"/>
      <c r="DL170" s="76"/>
      <c r="DM170" s="76"/>
      <c r="DN170" s="76"/>
      <c r="DO170" s="76"/>
      <c r="DP170" s="76"/>
      <c r="DQ170" s="76"/>
      <c r="DR170" s="76"/>
      <c r="DS170" s="76"/>
      <c r="DT170" s="76"/>
      <c r="DU170" s="76"/>
      <c r="DV170" s="76"/>
      <c r="DW170" s="76"/>
      <c r="DX170" s="76"/>
      <c r="DY170" s="76"/>
      <c r="DZ170" s="76"/>
      <c r="EA170" s="76"/>
      <c r="EB170" s="76"/>
      <c r="EC170" s="76"/>
      <c r="ED170" s="76"/>
      <c r="EE170" s="76"/>
      <c r="EF170" s="76"/>
      <c r="EG170" s="76"/>
      <c r="EH170" s="76"/>
      <c r="EI170" s="76"/>
      <c r="EJ170" s="76"/>
      <c r="EK170" s="76"/>
      <c r="EL170" s="76"/>
      <c r="EM170" s="76"/>
      <c r="EN170" s="76"/>
      <c r="EO170" s="76"/>
      <c r="EP170" s="76"/>
      <c r="EQ170" s="76"/>
      <c r="ER170" s="76"/>
      <c r="ES170" s="76"/>
      <c r="ET170" s="76"/>
      <c r="EU170" s="76"/>
      <c r="EV170" s="76"/>
      <c r="EW170" s="76"/>
      <c r="EX170" s="76"/>
      <c r="EY170" s="76"/>
      <c r="EZ170" s="76"/>
      <c r="FA170" s="76"/>
      <c r="FB170" s="76"/>
      <c r="FC170" s="76"/>
      <c r="FD170" s="76"/>
      <c r="FE170" s="76"/>
      <c r="FF170" s="76"/>
      <c r="FG170" s="76"/>
      <c r="FH170" s="76"/>
      <c r="FI170" s="76"/>
      <c r="FJ170" s="76"/>
      <c r="FK170" s="76"/>
      <c r="FL170" s="76"/>
      <c r="FM170" s="76"/>
      <c r="FN170" s="76"/>
      <c r="FO170" s="76"/>
      <c r="FP170" s="76"/>
      <c r="FQ170" s="76"/>
      <c r="FR170" s="76"/>
      <c r="FS170" s="76"/>
      <c r="FT170" s="76"/>
      <c r="FU170" s="76"/>
      <c r="FV170" s="76"/>
      <c r="FW170" s="76"/>
      <c r="FX170" s="76"/>
      <c r="FY170" s="76"/>
      <c r="FZ170" s="76"/>
      <c r="GA170" s="76"/>
      <c r="GB170" s="76"/>
      <c r="GC170" s="76"/>
      <c r="GD170" s="76"/>
      <c r="GE170" s="76"/>
      <c r="GF170" s="76"/>
      <c r="GG170" s="76"/>
      <c r="GH170" s="76"/>
      <c r="GI170" s="76"/>
      <c r="GJ170" s="76"/>
      <c r="GK170" s="76"/>
      <c r="GL170" s="76"/>
      <c r="GM170" s="76"/>
      <c r="GN170" s="76"/>
      <c r="GO170" s="76"/>
      <c r="GP170" s="76"/>
      <c r="GQ170" s="76"/>
      <c r="GR170" s="76"/>
      <c r="GS170" s="76"/>
      <c r="GT170" s="76"/>
      <c r="GU170" s="76"/>
      <c r="GV170" s="76"/>
      <c r="GW170" s="76"/>
    </row>
    <row r="171" spans="7:205" ht="20.100000000000001" customHeight="1">
      <c r="G171" s="74"/>
      <c r="H171" s="74"/>
      <c r="I171" s="74"/>
      <c r="J171" s="74"/>
      <c r="K171" s="74"/>
      <c r="L171" s="74"/>
      <c r="M171" s="74"/>
      <c r="N171" s="74"/>
      <c r="O171" s="74"/>
      <c r="P171" s="74"/>
      <c r="Q171" s="74"/>
      <c r="R171" s="74"/>
      <c r="S171" s="74"/>
      <c r="T171" s="74"/>
      <c r="U171" s="74"/>
      <c r="V171" s="74"/>
      <c r="W171" s="74"/>
      <c r="X171" s="74"/>
      <c r="Y171" s="74"/>
      <c r="Z171" s="74"/>
      <c r="AA171" s="76"/>
      <c r="AB171" s="76"/>
      <c r="AC171" s="76"/>
      <c r="AD171" s="76"/>
      <c r="AE171" s="76"/>
      <c r="AF171" s="76"/>
      <c r="AG171" s="76"/>
      <c r="AH171" s="76"/>
      <c r="AI171" s="76"/>
      <c r="AJ171" s="76"/>
      <c r="AK171" s="76"/>
      <c r="AL171" s="76"/>
      <c r="AM171" s="76"/>
      <c r="AN171" s="76"/>
      <c r="AO171" s="76"/>
      <c r="AP171" s="76"/>
      <c r="AQ171" s="76"/>
      <c r="AR171" s="76"/>
      <c r="AS171" s="76"/>
      <c r="AT171" s="76"/>
      <c r="AU171" s="76"/>
      <c r="AV171" s="76"/>
      <c r="AW171" s="76"/>
      <c r="AX171" s="76"/>
      <c r="AY171" s="76"/>
      <c r="AZ171" s="76"/>
      <c r="BA171" s="76"/>
      <c r="BB171" s="76"/>
      <c r="BC171" s="76"/>
      <c r="BD171" s="76"/>
      <c r="BE171" s="76"/>
      <c r="BF171" s="76"/>
      <c r="BG171" s="76"/>
      <c r="BH171" s="76"/>
      <c r="BI171" s="76"/>
      <c r="BJ171" s="76"/>
      <c r="BK171" s="76"/>
      <c r="BL171" s="76"/>
      <c r="BM171" s="76"/>
      <c r="BN171" s="76"/>
      <c r="BO171" s="76"/>
      <c r="BP171" s="76"/>
      <c r="BQ171" s="76"/>
      <c r="BR171" s="76"/>
      <c r="BS171" s="76"/>
      <c r="BT171" s="76"/>
      <c r="BU171" s="76"/>
      <c r="BV171" s="76"/>
      <c r="BW171" s="76"/>
      <c r="BX171" s="76"/>
      <c r="BY171" s="76"/>
      <c r="BZ171" s="76"/>
      <c r="CA171" s="76"/>
      <c r="CB171" s="76"/>
      <c r="CC171" s="76"/>
      <c r="CD171" s="76"/>
      <c r="CE171" s="76"/>
      <c r="CF171" s="76"/>
      <c r="CG171" s="76"/>
      <c r="CH171" s="76"/>
      <c r="CI171" s="76"/>
      <c r="CJ171" s="76"/>
      <c r="CK171" s="76"/>
      <c r="CL171" s="76"/>
      <c r="CM171" s="76"/>
      <c r="CN171" s="76"/>
      <c r="CO171" s="76"/>
      <c r="CP171" s="76"/>
      <c r="CQ171" s="76"/>
      <c r="CR171" s="76"/>
      <c r="CS171" s="76"/>
      <c r="CT171" s="76"/>
      <c r="CU171" s="76"/>
      <c r="CV171" s="76"/>
      <c r="CW171" s="76"/>
      <c r="CX171" s="76"/>
      <c r="CY171" s="76"/>
      <c r="CZ171" s="76"/>
      <c r="DA171" s="76"/>
      <c r="DB171" s="76"/>
      <c r="DC171" s="76"/>
      <c r="DD171" s="76"/>
      <c r="DE171" s="76"/>
      <c r="DF171" s="76"/>
      <c r="DG171" s="76"/>
      <c r="DH171" s="76"/>
      <c r="DI171" s="76"/>
      <c r="DJ171" s="76"/>
      <c r="DK171" s="76"/>
      <c r="DL171" s="76"/>
      <c r="DM171" s="76"/>
      <c r="DN171" s="76"/>
      <c r="DO171" s="76"/>
      <c r="DP171" s="76"/>
      <c r="DQ171" s="76"/>
      <c r="DR171" s="76"/>
      <c r="DS171" s="76"/>
      <c r="DT171" s="76"/>
      <c r="DU171" s="76"/>
      <c r="DV171" s="76"/>
      <c r="DW171" s="76"/>
      <c r="DX171" s="76"/>
      <c r="DY171" s="76"/>
      <c r="DZ171" s="76"/>
      <c r="EA171" s="76"/>
      <c r="EB171" s="76"/>
      <c r="EC171" s="76"/>
      <c r="ED171" s="76"/>
      <c r="EE171" s="76"/>
      <c r="EF171" s="76"/>
      <c r="EG171" s="76"/>
      <c r="EH171" s="76"/>
      <c r="EI171" s="76"/>
      <c r="EJ171" s="76"/>
      <c r="EK171" s="76"/>
      <c r="EL171" s="76"/>
      <c r="EM171" s="76"/>
      <c r="EN171" s="76"/>
      <c r="EO171" s="76"/>
      <c r="EP171" s="76"/>
      <c r="EQ171" s="76"/>
      <c r="ER171" s="76"/>
      <c r="ES171" s="76"/>
      <c r="ET171" s="76"/>
      <c r="EU171" s="76"/>
      <c r="EV171" s="76"/>
      <c r="EW171" s="76"/>
      <c r="EX171" s="76"/>
      <c r="EY171" s="76"/>
      <c r="EZ171" s="76"/>
      <c r="FA171" s="76"/>
      <c r="FB171" s="76"/>
      <c r="FC171" s="76"/>
      <c r="FD171" s="76"/>
      <c r="FE171" s="76"/>
      <c r="FF171" s="76"/>
      <c r="FG171" s="76"/>
      <c r="FH171" s="76"/>
      <c r="FI171" s="76"/>
      <c r="FJ171" s="76"/>
      <c r="FK171" s="76"/>
      <c r="FL171" s="76"/>
      <c r="FM171" s="76"/>
      <c r="FN171" s="76"/>
      <c r="FO171" s="76"/>
      <c r="FP171" s="76"/>
      <c r="FQ171" s="76"/>
      <c r="FR171" s="76"/>
      <c r="FS171" s="76"/>
      <c r="FT171" s="76"/>
      <c r="FU171" s="76"/>
      <c r="FV171" s="76"/>
      <c r="FW171" s="76"/>
      <c r="FX171" s="76"/>
      <c r="FY171" s="76"/>
      <c r="FZ171" s="76"/>
      <c r="GA171" s="76"/>
      <c r="GB171" s="76"/>
      <c r="GC171" s="76"/>
      <c r="GD171" s="76"/>
      <c r="GE171" s="76"/>
      <c r="GF171" s="76"/>
      <c r="GG171" s="76"/>
      <c r="GH171" s="76"/>
      <c r="GI171" s="76"/>
      <c r="GJ171" s="76"/>
      <c r="GK171" s="76"/>
      <c r="GL171" s="76"/>
      <c r="GM171" s="76"/>
      <c r="GN171" s="76"/>
      <c r="GO171" s="76"/>
      <c r="GP171" s="76"/>
      <c r="GQ171" s="76"/>
      <c r="GR171" s="76"/>
      <c r="GS171" s="76"/>
      <c r="GT171" s="76"/>
      <c r="GU171" s="76"/>
      <c r="GV171" s="76"/>
      <c r="GW171" s="76"/>
    </row>
    <row r="172" spans="7:205" ht="20.100000000000001" customHeight="1">
      <c r="G172" s="74"/>
      <c r="H172" s="74"/>
      <c r="I172" s="74"/>
      <c r="J172" s="74"/>
      <c r="K172" s="74"/>
      <c r="L172" s="74"/>
      <c r="M172" s="74"/>
      <c r="N172" s="74"/>
      <c r="O172" s="74"/>
      <c r="P172" s="74"/>
      <c r="Q172" s="74"/>
      <c r="R172" s="74"/>
      <c r="S172" s="74"/>
      <c r="T172" s="74"/>
      <c r="U172" s="74"/>
      <c r="V172" s="74"/>
      <c r="W172" s="74"/>
      <c r="X172" s="74"/>
      <c r="Y172" s="74"/>
      <c r="Z172" s="74"/>
      <c r="AA172" s="76"/>
      <c r="AB172" s="76"/>
      <c r="AC172" s="76"/>
      <c r="AD172" s="76"/>
      <c r="AE172" s="76"/>
      <c r="AF172" s="76"/>
      <c r="AG172" s="76"/>
      <c r="AH172" s="76"/>
      <c r="AI172" s="76"/>
      <c r="AJ172" s="76"/>
      <c r="AK172" s="76"/>
      <c r="AL172" s="76"/>
      <c r="AM172" s="76"/>
      <c r="AN172" s="76"/>
      <c r="AO172" s="76"/>
      <c r="AP172" s="76"/>
      <c r="AQ172" s="76"/>
      <c r="AR172" s="76"/>
      <c r="AS172" s="76"/>
      <c r="AT172" s="76"/>
      <c r="AU172" s="76"/>
      <c r="AV172" s="76"/>
      <c r="AW172" s="76"/>
      <c r="AX172" s="76"/>
      <c r="AY172" s="76"/>
      <c r="AZ172" s="76"/>
      <c r="BA172" s="76"/>
      <c r="BB172" s="76"/>
      <c r="BC172" s="76"/>
      <c r="BD172" s="76"/>
      <c r="BE172" s="76"/>
      <c r="BF172" s="76"/>
      <c r="BG172" s="76"/>
      <c r="BH172" s="76"/>
      <c r="BI172" s="76"/>
      <c r="BJ172" s="76"/>
      <c r="BK172" s="76"/>
      <c r="BL172" s="76"/>
      <c r="BM172" s="76"/>
      <c r="BN172" s="76"/>
      <c r="BO172" s="76"/>
      <c r="BP172" s="76"/>
      <c r="BQ172" s="76"/>
      <c r="BR172" s="76"/>
      <c r="BS172" s="76"/>
      <c r="BT172" s="76"/>
      <c r="BU172" s="76"/>
      <c r="BV172" s="76"/>
      <c r="BW172" s="76"/>
      <c r="BX172" s="76"/>
      <c r="BY172" s="76"/>
      <c r="BZ172" s="76"/>
      <c r="CA172" s="76"/>
      <c r="CB172" s="76"/>
      <c r="CC172" s="76"/>
      <c r="CD172" s="76"/>
      <c r="CE172" s="76"/>
      <c r="CF172" s="76"/>
      <c r="CG172" s="76"/>
      <c r="CH172" s="76"/>
      <c r="CI172" s="76"/>
      <c r="CJ172" s="76"/>
      <c r="CK172" s="76"/>
      <c r="CL172" s="76"/>
      <c r="CM172" s="76"/>
      <c r="CN172" s="76"/>
      <c r="CO172" s="76"/>
      <c r="CP172" s="76"/>
      <c r="CQ172" s="76"/>
      <c r="CR172" s="76"/>
      <c r="CS172" s="76"/>
      <c r="CT172" s="76"/>
      <c r="CU172" s="76"/>
      <c r="CV172" s="76"/>
      <c r="CW172" s="76"/>
      <c r="CX172" s="76"/>
      <c r="CY172" s="76"/>
      <c r="CZ172" s="76"/>
      <c r="DA172" s="76"/>
      <c r="DB172" s="76"/>
      <c r="DC172" s="76"/>
      <c r="DD172" s="76"/>
      <c r="DE172" s="76"/>
      <c r="DF172" s="76"/>
      <c r="DG172" s="76"/>
      <c r="DH172" s="76"/>
      <c r="DI172" s="76"/>
      <c r="DJ172" s="76"/>
      <c r="DK172" s="76"/>
      <c r="DL172" s="76"/>
      <c r="DM172" s="76"/>
      <c r="DN172" s="76"/>
      <c r="DO172" s="76"/>
      <c r="DP172" s="76"/>
      <c r="DQ172" s="76"/>
      <c r="DR172" s="76"/>
      <c r="DS172" s="76"/>
      <c r="DT172" s="76"/>
      <c r="DU172" s="76"/>
      <c r="DV172" s="76"/>
      <c r="DW172" s="76"/>
      <c r="DX172" s="76"/>
      <c r="DY172" s="76"/>
      <c r="DZ172" s="76"/>
      <c r="EA172" s="76"/>
      <c r="EB172" s="76"/>
      <c r="EC172" s="76"/>
      <c r="ED172" s="76"/>
      <c r="EE172" s="76"/>
      <c r="EF172" s="76"/>
      <c r="EG172" s="76"/>
      <c r="EH172" s="76"/>
      <c r="EI172" s="76"/>
      <c r="EJ172" s="76"/>
      <c r="EK172" s="76"/>
      <c r="EL172" s="76"/>
      <c r="EM172" s="76"/>
      <c r="EN172" s="76"/>
      <c r="EO172" s="76"/>
      <c r="EP172" s="76"/>
      <c r="EQ172" s="76"/>
      <c r="ER172" s="76"/>
      <c r="ES172" s="76"/>
      <c r="ET172" s="76"/>
      <c r="EU172" s="76"/>
      <c r="EV172" s="76"/>
      <c r="EW172" s="76"/>
      <c r="EX172" s="76"/>
      <c r="EY172" s="76"/>
      <c r="EZ172" s="76"/>
      <c r="FA172" s="76"/>
      <c r="FB172" s="76"/>
      <c r="FC172" s="76"/>
      <c r="FD172" s="76"/>
      <c r="FE172" s="76"/>
      <c r="FF172" s="76"/>
      <c r="FG172" s="76"/>
      <c r="FH172" s="76"/>
      <c r="FI172" s="76"/>
      <c r="FJ172" s="76"/>
      <c r="FK172" s="76"/>
      <c r="FL172" s="76"/>
      <c r="FM172" s="76"/>
      <c r="FN172" s="76"/>
      <c r="FO172" s="76"/>
      <c r="FP172" s="76"/>
      <c r="FQ172" s="76"/>
      <c r="FR172" s="76"/>
      <c r="FS172" s="76"/>
      <c r="FT172" s="76"/>
      <c r="FU172" s="76"/>
      <c r="FV172" s="76"/>
      <c r="FW172" s="76"/>
      <c r="FX172" s="76"/>
      <c r="FY172" s="76"/>
      <c r="FZ172" s="76"/>
      <c r="GA172" s="76"/>
      <c r="GB172" s="76"/>
      <c r="GC172" s="76"/>
      <c r="GD172" s="76"/>
      <c r="GE172" s="76"/>
      <c r="GF172" s="76"/>
      <c r="GG172" s="76"/>
      <c r="GH172" s="76"/>
      <c r="GI172" s="76"/>
      <c r="GJ172" s="76"/>
      <c r="GK172" s="76"/>
      <c r="GL172" s="76"/>
      <c r="GM172" s="76"/>
      <c r="GN172" s="76"/>
      <c r="GO172" s="76"/>
      <c r="GP172" s="76"/>
      <c r="GQ172" s="76"/>
      <c r="GR172" s="76"/>
      <c r="GS172" s="76"/>
      <c r="GT172" s="76"/>
      <c r="GU172" s="76"/>
      <c r="GV172" s="76"/>
      <c r="GW172" s="76"/>
    </row>
    <row r="173" spans="7:205" ht="20.100000000000001" customHeight="1">
      <c r="G173" s="74"/>
      <c r="H173" s="74"/>
      <c r="I173" s="74"/>
      <c r="J173" s="74"/>
      <c r="K173" s="74"/>
      <c r="L173" s="74"/>
      <c r="M173" s="74"/>
      <c r="N173" s="74"/>
      <c r="O173" s="74"/>
      <c r="P173" s="74"/>
      <c r="Q173" s="74"/>
      <c r="R173" s="74"/>
      <c r="S173" s="74"/>
      <c r="T173" s="74"/>
      <c r="U173" s="74"/>
      <c r="V173" s="74"/>
      <c r="W173" s="74"/>
      <c r="X173" s="74"/>
      <c r="Y173" s="74"/>
      <c r="Z173" s="74"/>
      <c r="AA173" s="76"/>
      <c r="AB173" s="76"/>
      <c r="AC173" s="76"/>
      <c r="AD173" s="76"/>
      <c r="AE173" s="76"/>
      <c r="AF173" s="76"/>
      <c r="AG173" s="76"/>
      <c r="AH173" s="76"/>
      <c r="AI173" s="76"/>
      <c r="AJ173" s="76"/>
      <c r="AK173" s="76"/>
      <c r="AL173" s="76"/>
      <c r="AM173" s="76"/>
      <c r="AN173" s="76"/>
      <c r="AO173" s="76"/>
      <c r="AP173" s="76"/>
      <c r="AQ173" s="76"/>
      <c r="AR173" s="76"/>
      <c r="AS173" s="76"/>
      <c r="AT173" s="76"/>
      <c r="AU173" s="76"/>
      <c r="AV173" s="76"/>
      <c r="AW173" s="76"/>
      <c r="AX173" s="76"/>
      <c r="AY173" s="76"/>
      <c r="AZ173" s="76"/>
      <c r="BA173" s="76"/>
      <c r="BB173" s="76"/>
      <c r="BC173" s="76"/>
      <c r="BD173" s="76"/>
      <c r="BE173" s="76"/>
      <c r="BF173" s="76"/>
      <c r="BG173" s="76"/>
      <c r="BH173" s="76"/>
      <c r="BI173" s="76"/>
      <c r="BJ173" s="76"/>
      <c r="BK173" s="76"/>
      <c r="BL173" s="76"/>
      <c r="BM173" s="76"/>
      <c r="BN173" s="76"/>
      <c r="BO173" s="76"/>
      <c r="BP173" s="76"/>
      <c r="BQ173" s="76"/>
      <c r="BR173" s="76"/>
      <c r="BS173" s="76"/>
      <c r="BT173" s="76"/>
      <c r="BU173" s="76"/>
      <c r="BV173" s="76"/>
      <c r="BW173" s="76"/>
      <c r="BX173" s="76"/>
      <c r="BY173" s="76"/>
      <c r="BZ173" s="76"/>
      <c r="CA173" s="76"/>
      <c r="CB173" s="76"/>
      <c r="CC173" s="76"/>
      <c r="CD173" s="76"/>
      <c r="CE173" s="76"/>
      <c r="CF173" s="76"/>
      <c r="CG173" s="76"/>
      <c r="CH173" s="76"/>
      <c r="CI173" s="76"/>
      <c r="CJ173" s="76"/>
      <c r="CK173" s="76"/>
      <c r="CL173" s="76"/>
      <c r="CM173" s="76"/>
      <c r="CN173" s="76"/>
      <c r="CO173" s="76"/>
      <c r="CP173" s="76"/>
      <c r="CQ173" s="76"/>
      <c r="CR173" s="76"/>
      <c r="CS173" s="76"/>
      <c r="CT173" s="76"/>
      <c r="CU173" s="76"/>
      <c r="CV173" s="76"/>
      <c r="CW173" s="76"/>
      <c r="CX173" s="76"/>
      <c r="CY173" s="76"/>
      <c r="CZ173" s="76"/>
      <c r="DA173" s="76"/>
      <c r="DB173" s="76"/>
      <c r="DC173" s="76"/>
      <c r="DD173" s="76"/>
      <c r="DE173" s="76"/>
      <c r="DF173" s="76"/>
      <c r="DG173" s="76"/>
      <c r="DH173" s="76"/>
      <c r="DI173" s="76"/>
      <c r="DJ173" s="76"/>
      <c r="DK173" s="76"/>
      <c r="DL173" s="76"/>
      <c r="DM173" s="76"/>
      <c r="DN173" s="76"/>
      <c r="DO173" s="76"/>
      <c r="DP173" s="76"/>
      <c r="DQ173" s="76"/>
      <c r="DR173" s="76"/>
      <c r="DS173" s="76"/>
      <c r="DT173" s="76"/>
      <c r="DU173" s="76"/>
      <c r="DV173" s="76"/>
      <c r="DW173" s="76"/>
      <c r="DX173" s="76"/>
      <c r="DY173" s="76"/>
      <c r="DZ173" s="76"/>
      <c r="EA173" s="76"/>
      <c r="EB173" s="76"/>
      <c r="EC173" s="76"/>
      <c r="ED173" s="76"/>
      <c r="EE173" s="76"/>
      <c r="EF173" s="76"/>
      <c r="EG173" s="76"/>
      <c r="EH173" s="76"/>
      <c r="EI173" s="76"/>
      <c r="EJ173" s="76"/>
      <c r="EK173" s="76"/>
      <c r="EL173" s="76"/>
      <c r="EM173" s="76"/>
      <c r="EN173" s="76"/>
      <c r="EO173" s="76"/>
      <c r="EP173" s="76"/>
      <c r="EQ173" s="76"/>
      <c r="ER173" s="76"/>
      <c r="ES173" s="76"/>
      <c r="ET173" s="76"/>
      <c r="EU173" s="76"/>
      <c r="EV173" s="76"/>
      <c r="EW173" s="76"/>
      <c r="EX173" s="76"/>
      <c r="EY173" s="76"/>
      <c r="EZ173" s="76"/>
      <c r="FA173" s="76"/>
      <c r="FB173" s="76"/>
      <c r="FC173" s="76"/>
      <c r="FD173" s="76"/>
      <c r="FE173" s="76"/>
      <c r="FF173" s="76"/>
      <c r="FG173" s="76"/>
      <c r="FH173" s="76"/>
      <c r="FI173" s="76"/>
      <c r="FJ173" s="76"/>
      <c r="FK173" s="76"/>
      <c r="FL173" s="76"/>
      <c r="FM173" s="76"/>
      <c r="FN173" s="76"/>
      <c r="FO173" s="76"/>
      <c r="FP173" s="76"/>
      <c r="FQ173" s="76"/>
      <c r="FR173" s="76"/>
      <c r="FS173" s="76"/>
      <c r="FT173" s="76"/>
      <c r="FU173" s="76"/>
      <c r="FV173" s="76"/>
      <c r="FW173" s="76"/>
      <c r="FX173" s="76"/>
      <c r="FY173" s="76"/>
      <c r="FZ173" s="76"/>
      <c r="GA173" s="76"/>
      <c r="GB173" s="76"/>
      <c r="GC173" s="76"/>
      <c r="GD173" s="76"/>
      <c r="GE173" s="76"/>
      <c r="GF173" s="76"/>
      <c r="GG173" s="76"/>
      <c r="GH173" s="76"/>
      <c r="GI173" s="76"/>
      <c r="GJ173" s="76"/>
      <c r="GK173" s="76"/>
      <c r="GL173" s="76"/>
      <c r="GM173" s="76"/>
      <c r="GN173" s="76"/>
      <c r="GO173" s="76"/>
      <c r="GP173" s="76"/>
      <c r="GQ173" s="76"/>
      <c r="GR173" s="76"/>
      <c r="GS173" s="76"/>
      <c r="GT173" s="76"/>
      <c r="GU173" s="76"/>
      <c r="GV173" s="76"/>
      <c r="GW173" s="76"/>
    </row>
    <row r="174" spans="7:205" ht="20.100000000000001" customHeight="1">
      <c r="G174" s="74"/>
      <c r="H174" s="74"/>
      <c r="I174" s="74"/>
      <c r="J174" s="74"/>
      <c r="K174" s="74"/>
      <c r="L174" s="74"/>
      <c r="M174" s="74"/>
      <c r="N174" s="74"/>
      <c r="O174" s="74"/>
      <c r="P174" s="74"/>
      <c r="Q174" s="74"/>
      <c r="R174" s="74"/>
      <c r="S174" s="74"/>
      <c r="T174" s="74"/>
      <c r="U174" s="74"/>
      <c r="V174" s="74"/>
      <c r="W174" s="74"/>
      <c r="X174" s="74"/>
      <c r="Y174" s="74"/>
      <c r="Z174" s="74"/>
      <c r="AA174" s="76"/>
      <c r="AB174" s="76"/>
      <c r="AC174" s="76"/>
      <c r="AD174" s="76"/>
      <c r="AE174" s="76"/>
      <c r="AF174" s="76"/>
      <c r="AG174" s="76"/>
      <c r="AH174" s="76"/>
      <c r="AI174" s="76"/>
      <c r="AJ174" s="76"/>
      <c r="AK174" s="76"/>
      <c r="AL174" s="76"/>
      <c r="AM174" s="76"/>
      <c r="AN174" s="76"/>
      <c r="AO174" s="76"/>
      <c r="AP174" s="76"/>
      <c r="AQ174" s="76"/>
      <c r="AR174" s="76"/>
      <c r="AS174" s="76"/>
      <c r="AT174" s="76"/>
      <c r="AU174" s="76"/>
      <c r="AV174" s="76"/>
      <c r="AW174" s="76"/>
      <c r="AX174" s="76"/>
      <c r="AY174" s="76"/>
      <c r="AZ174" s="76"/>
      <c r="BA174" s="76"/>
      <c r="BB174" s="76"/>
      <c r="BC174" s="76"/>
      <c r="BD174" s="76"/>
      <c r="BE174" s="76"/>
      <c r="BF174" s="76"/>
      <c r="BG174" s="76"/>
      <c r="BH174" s="76"/>
      <c r="BI174" s="76"/>
      <c r="BJ174" s="76"/>
      <c r="BK174" s="76"/>
      <c r="BL174" s="76"/>
      <c r="BM174" s="76"/>
      <c r="BN174" s="76"/>
      <c r="BO174" s="76"/>
      <c r="BP174" s="76"/>
      <c r="BQ174" s="76"/>
      <c r="BR174" s="76"/>
      <c r="BS174" s="76"/>
      <c r="BT174" s="76"/>
      <c r="BU174" s="76"/>
      <c r="BV174" s="76"/>
      <c r="BW174" s="76"/>
      <c r="BX174" s="76"/>
      <c r="BY174" s="76"/>
      <c r="BZ174" s="76"/>
      <c r="CA174" s="76"/>
      <c r="CB174" s="76"/>
      <c r="CC174" s="76"/>
      <c r="CD174" s="76"/>
      <c r="CE174" s="76"/>
      <c r="CF174" s="76"/>
      <c r="CG174" s="76"/>
      <c r="CH174" s="76"/>
      <c r="CI174" s="76"/>
      <c r="CJ174" s="76"/>
      <c r="CK174" s="76"/>
      <c r="CL174" s="76"/>
      <c r="CM174" s="76"/>
      <c r="CN174" s="76"/>
      <c r="CO174" s="76"/>
      <c r="CP174" s="76"/>
      <c r="CQ174" s="76"/>
      <c r="CR174" s="76"/>
      <c r="CS174" s="76"/>
      <c r="CT174" s="76"/>
      <c r="CU174" s="76"/>
      <c r="CV174" s="76"/>
      <c r="CW174" s="76"/>
      <c r="CX174" s="76"/>
      <c r="CY174" s="76"/>
      <c r="CZ174" s="76"/>
      <c r="DA174" s="76"/>
      <c r="DB174" s="76"/>
      <c r="DC174" s="76"/>
      <c r="DD174" s="76"/>
      <c r="DE174" s="76"/>
      <c r="DF174" s="76"/>
      <c r="DG174" s="76"/>
      <c r="DH174" s="76"/>
      <c r="DI174" s="76"/>
      <c r="DJ174" s="76"/>
      <c r="DK174" s="76"/>
      <c r="DL174" s="76"/>
      <c r="DM174" s="76"/>
      <c r="DN174" s="76"/>
      <c r="DO174" s="76"/>
      <c r="DP174" s="76"/>
      <c r="DQ174" s="76"/>
      <c r="DR174" s="76"/>
      <c r="DS174" s="76"/>
      <c r="DT174" s="76"/>
      <c r="DU174" s="76"/>
      <c r="DV174" s="76"/>
      <c r="DW174" s="76"/>
      <c r="DX174" s="76"/>
      <c r="DY174" s="76"/>
      <c r="DZ174" s="76"/>
      <c r="EA174" s="76"/>
      <c r="EB174" s="76"/>
      <c r="EC174" s="76"/>
      <c r="ED174" s="76"/>
      <c r="EE174" s="76"/>
      <c r="EF174" s="76"/>
      <c r="EG174" s="76"/>
      <c r="EH174" s="76"/>
      <c r="EI174" s="76"/>
      <c r="EJ174" s="76"/>
      <c r="EK174" s="76"/>
      <c r="EL174" s="76"/>
      <c r="EM174" s="76"/>
      <c r="EN174" s="76"/>
      <c r="EO174" s="76"/>
      <c r="EP174" s="76"/>
      <c r="EQ174" s="76"/>
      <c r="ER174" s="76"/>
      <c r="ES174" s="76"/>
      <c r="ET174" s="76"/>
      <c r="EU174" s="76"/>
      <c r="EV174" s="76"/>
      <c r="EW174" s="76"/>
      <c r="EX174" s="76"/>
      <c r="EY174" s="76"/>
      <c r="EZ174" s="76"/>
      <c r="FA174" s="76"/>
      <c r="FB174" s="76"/>
      <c r="FC174" s="76"/>
      <c r="FD174" s="76"/>
      <c r="FE174" s="76"/>
      <c r="FF174" s="76"/>
      <c r="FG174" s="76"/>
      <c r="FH174" s="76"/>
      <c r="FI174" s="76"/>
      <c r="FJ174" s="76"/>
      <c r="FK174" s="76"/>
      <c r="FL174" s="76"/>
      <c r="FM174" s="76"/>
      <c r="FN174" s="76"/>
      <c r="FO174" s="76"/>
      <c r="FP174" s="76"/>
      <c r="FQ174" s="76"/>
      <c r="FR174" s="76"/>
      <c r="FS174" s="76"/>
      <c r="FT174" s="76"/>
      <c r="FU174" s="76"/>
      <c r="FV174" s="76"/>
      <c r="FW174" s="76"/>
      <c r="FX174" s="76"/>
      <c r="FY174" s="76"/>
      <c r="FZ174" s="76"/>
      <c r="GA174" s="76"/>
      <c r="GB174" s="76"/>
      <c r="GC174" s="76"/>
      <c r="GD174" s="76"/>
      <c r="GE174" s="76"/>
      <c r="GF174" s="76"/>
      <c r="GG174" s="76"/>
      <c r="GH174" s="76"/>
      <c r="GI174" s="76"/>
      <c r="GJ174" s="76"/>
      <c r="GK174" s="76"/>
      <c r="GL174" s="76"/>
      <c r="GM174" s="76"/>
      <c r="GN174" s="76"/>
      <c r="GO174" s="76"/>
      <c r="GP174" s="76"/>
      <c r="GQ174" s="76"/>
      <c r="GR174" s="76"/>
      <c r="GS174" s="76"/>
      <c r="GT174" s="76"/>
      <c r="GU174" s="76"/>
      <c r="GV174" s="76"/>
      <c r="GW174" s="76"/>
    </row>
    <row r="175" spans="7:205" ht="20.100000000000001" customHeight="1">
      <c r="G175" s="74"/>
      <c r="H175" s="74"/>
      <c r="I175" s="74"/>
      <c r="J175" s="74"/>
      <c r="K175" s="74"/>
      <c r="L175" s="74"/>
      <c r="M175" s="74"/>
      <c r="N175" s="74"/>
      <c r="O175" s="74"/>
      <c r="P175" s="74"/>
      <c r="Q175" s="74"/>
      <c r="R175" s="74"/>
      <c r="S175" s="74"/>
      <c r="T175" s="74"/>
      <c r="U175" s="74"/>
      <c r="V175" s="74"/>
      <c r="W175" s="74"/>
      <c r="X175" s="74"/>
      <c r="Y175" s="74"/>
      <c r="Z175" s="74"/>
      <c r="AA175" s="76"/>
      <c r="AB175" s="76"/>
      <c r="AC175" s="76"/>
      <c r="AD175" s="76"/>
      <c r="AE175" s="76"/>
      <c r="AF175" s="76"/>
      <c r="AG175" s="76"/>
      <c r="AH175" s="76"/>
      <c r="AI175" s="76"/>
      <c r="AJ175" s="76"/>
      <c r="AK175" s="76"/>
      <c r="AL175" s="76"/>
      <c r="AM175" s="76"/>
      <c r="AN175" s="76"/>
      <c r="AO175" s="76"/>
      <c r="AP175" s="76"/>
      <c r="AQ175" s="76"/>
      <c r="AR175" s="76"/>
      <c r="AS175" s="76"/>
      <c r="AT175" s="76"/>
      <c r="AU175" s="76"/>
      <c r="AV175" s="76"/>
      <c r="AW175" s="76"/>
      <c r="AX175" s="76"/>
      <c r="AY175" s="76"/>
      <c r="AZ175" s="76"/>
      <c r="BA175" s="76"/>
      <c r="BB175" s="76"/>
      <c r="BC175" s="76"/>
      <c r="BD175" s="76"/>
      <c r="BE175" s="76"/>
      <c r="BF175" s="76"/>
      <c r="BG175" s="76"/>
      <c r="BH175" s="76"/>
      <c r="BI175" s="76"/>
      <c r="BJ175" s="76"/>
      <c r="BK175" s="76"/>
      <c r="BL175" s="76"/>
      <c r="BM175" s="76"/>
      <c r="BN175" s="76"/>
      <c r="BO175" s="76"/>
      <c r="BP175" s="76"/>
      <c r="BQ175" s="76"/>
      <c r="BR175" s="76"/>
      <c r="BS175" s="76"/>
      <c r="BT175" s="76"/>
      <c r="BU175" s="76"/>
      <c r="BV175" s="76"/>
      <c r="BW175" s="76"/>
      <c r="BX175" s="76"/>
      <c r="BY175" s="76"/>
      <c r="BZ175" s="76"/>
      <c r="CA175" s="76"/>
      <c r="CB175" s="76"/>
      <c r="CC175" s="76"/>
      <c r="CD175" s="76"/>
      <c r="CE175" s="76"/>
      <c r="CF175" s="76"/>
      <c r="CG175" s="76"/>
      <c r="CH175" s="76"/>
      <c r="CI175" s="76"/>
      <c r="CJ175" s="76"/>
      <c r="CK175" s="76"/>
      <c r="CL175" s="76"/>
      <c r="CM175" s="76"/>
      <c r="CN175" s="76"/>
      <c r="CO175" s="76"/>
      <c r="CP175" s="76"/>
      <c r="CQ175" s="76"/>
      <c r="CR175" s="76"/>
      <c r="CS175" s="76"/>
      <c r="CT175" s="76"/>
      <c r="CU175" s="76"/>
      <c r="CV175" s="76"/>
      <c r="CW175" s="76"/>
      <c r="CX175" s="76"/>
      <c r="CY175" s="76"/>
      <c r="CZ175" s="76"/>
      <c r="DA175" s="76"/>
      <c r="DB175" s="76"/>
      <c r="DC175" s="76"/>
      <c r="DD175" s="76"/>
      <c r="DE175" s="76"/>
      <c r="DF175" s="76"/>
      <c r="DG175" s="76"/>
      <c r="DH175" s="76"/>
      <c r="DI175" s="76"/>
      <c r="DJ175" s="76"/>
      <c r="DK175" s="76"/>
      <c r="DL175" s="76"/>
      <c r="DM175" s="76"/>
      <c r="DN175" s="76"/>
      <c r="DO175" s="76"/>
      <c r="DP175" s="76"/>
      <c r="DQ175" s="76"/>
      <c r="DR175" s="76"/>
      <c r="DS175" s="76"/>
      <c r="DT175" s="76"/>
      <c r="DU175" s="76"/>
      <c r="DV175" s="76"/>
      <c r="DW175" s="76"/>
      <c r="DX175" s="76"/>
      <c r="DY175" s="76"/>
      <c r="DZ175" s="76"/>
      <c r="EA175" s="76"/>
      <c r="EB175" s="76"/>
      <c r="EC175" s="76"/>
      <c r="ED175" s="76"/>
      <c r="EE175" s="76"/>
      <c r="EF175" s="76"/>
      <c r="EG175" s="76"/>
      <c r="EH175" s="76"/>
      <c r="EI175" s="76"/>
      <c r="EJ175" s="76"/>
      <c r="EK175" s="76"/>
      <c r="EL175" s="76"/>
      <c r="EM175" s="76"/>
      <c r="EN175" s="76"/>
      <c r="EO175" s="76"/>
      <c r="EP175" s="76"/>
      <c r="EQ175" s="76"/>
      <c r="ER175" s="76"/>
      <c r="ES175" s="76"/>
      <c r="ET175" s="76"/>
      <c r="EU175" s="76"/>
      <c r="EV175" s="76"/>
      <c r="EW175" s="76"/>
      <c r="EX175" s="76"/>
      <c r="EY175" s="76"/>
      <c r="EZ175" s="76"/>
      <c r="FA175" s="76"/>
      <c r="FB175" s="76"/>
      <c r="FC175" s="76"/>
      <c r="FD175" s="76"/>
      <c r="FE175" s="76"/>
      <c r="FF175" s="76"/>
      <c r="FG175" s="76"/>
      <c r="FH175" s="76"/>
      <c r="FI175" s="76"/>
      <c r="FJ175" s="76"/>
      <c r="FK175" s="76"/>
      <c r="FL175" s="76"/>
      <c r="FM175" s="76"/>
      <c r="FN175" s="76"/>
      <c r="FO175" s="76"/>
      <c r="FP175" s="76"/>
      <c r="FQ175" s="76"/>
      <c r="FR175" s="76"/>
      <c r="FS175" s="76"/>
      <c r="FT175" s="76"/>
      <c r="FU175" s="76"/>
      <c r="FV175" s="76"/>
      <c r="FW175" s="76"/>
      <c r="FX175" s="76"/>
      <c r="FY175" s="76"/>
      <c r="FZ175" s="76"/>
      <c r="GA175" s="76"/>
      <c r="GB175" s="76"/>
      <c r="GC175" s="76"/>
      <c r="GD175" s="76"/>
      <c r="GE175" s="76"/>
      <c r="GF175" s="76"/>
      <c r="GG175" s="76"/>
      <c r="GH175" s="76"/>
      <c r="GI175" s="76"/>
      <c r="GJ175" s="76"/>
      <c r="GK175" s="76"/>
      <c r="GL175" s="76"/>
      <c r="GM175" s="76"/>
      <c r="GN175" s="76"/>
      <c r="GO175" s="76"/>
      <c r="GP175" s="76"/>
      <c r="GQ175" s="76"/>
      <c r="GR175" s="76"/>
      <c r="GS175" s="76"/>
      <c r="GT175" s="76"/>
      <c r="GU175" s="76"/>
      <c r="GV175" s="76"/>
      <c r="GW175" s="76"/>
    </row>
    <row r="176" spans="7:205" ht="20.100000000000001" customHeight="1">
      <c r="G176" s="74"/>
      <c r="H176" s="74"/>
      <c r="I176" s="74"/>
      <c r="J176" s="74"/>
      <c r="K176" s="74"/>
      <c r="L176" s="74"/>
      <c r="M176" s="74"/>
      <c r="N176" s="74"/>
      <c r="O176" s="74"/>
      <c r="P176" s="74"/>
      <c r="Q176" s="74"/>
      <c r="R176" s="74"/>
      <c r="S176" s="74"/>
      <c r="T176" s="74"/>
      <c r="U176" s="74"/>
      <c r="V176" s="74"/>
      <c r="W176" s="74"/>
      <c r="X176" s="74"/>
      <c r="Y176" s="74"/>
      <c r="Z176" s="74"/>
      <c r="AA176" s="76"/>
      <c r="AB176" s="76"/>
      <c r="AC176" s="76"/>
      <c r="AD176" s="76"/>
      <c r="AE176" s="76"/>
      <c r="AF176" s="76"/>
      <c r="AG176" s="76"/>
      <c r="AH176" s="76"/>
      <c r="AI176" s="76"/>
      <c r="AJ176" s="76"/>
      <c r="AK176" s="76"/>
      <c r="AL176" s="76"/>
      <c r="AM176" s="76"/>
      <c r="AN176" s="76"/>
      <c r="AO176" s="76"/>
      <c r="AP176" s="76"/>
      <c r="AQ176" s="76"/>
      <c r="AR176" s="76"/>
      <c r="AS176" s="76"/>
      <c r="AT176" s="76"/>
      <c r="AU176" s="76"/>
      <c r="AV176" s="76"/>
      <c r="AW176" s="76"/>
      <c r="AX176" s="76"/>
      <c r="AY176" s="76"/>
      <c r="AZ176" s="76"/>
      <c r="BA176" s="76"/>
      <c r="BB176" s="76"/>
      <c r="BC176" s="76"/>
      <c r="BD176" s="76"/>
      <c r="BE176" s="76"/>
      <c r="BF176" s="76"/>
      <c r="BG176" s="76"/>
      <c r="BH176" s="76"/>
      <c r="BI176" s="76"/>
      <c r="BJ176" s="76"/>
      <c r="BK176" s="76"/>
      <c r="BL176" s="76"/>
      <c r="BM176" s="76"/>
      <c r="BN176" s="76"/>
      <c r="BO176" s="76"/>
      <c r="BP176" s="76"/>
      <c r="BQ176" s="76"/>
      <c r="BR176" s="76"/>
      <c r="BS176" s="76"/>
      <c r="BT176" s="76"/>
      <c r="BU176" s="76"/>
      <c r="BV176" s="76"/>
      <c r="BW176" s="76"/>
      <c r="BX176" s="76"/>
      <c r="BY176" s="76"/>
      <c r="BZ176" s="76"/>
      <c r="CA176" s="76"/>
      <c r="CB176" s="76"/>
      <c r="CC176" s="76"/>
      <c r="CD176" s="76"/>
      <c r="CE176" s="76"/>
      <c r="CF176" s="76"/>
      <c r="CG176" s="76"/>
      <c r="CH176" s="76"/>
      <c r="CI176" s="76"/>
      <c r="CJ176" s="76"/>
      <c r="CK176" s="76"/>
      <c r="CL176" s="76"/>
      <c r="CM176" s="76"/>
      <c r="CN176" s="76"/>
      <c r="CO176" s="76"/>
      <c r="CP176" s="76"/>
      <c r="CQ176" s="76"/>
      <c r="CR176" s="76"/>
      <c r="CS176" s="76"/>
      <c r="CT176" s="76"/>
      <c r="CU176" s="76"/>
      <c r="CV176" s="76"/>
      <c r="CW176" s="76"/>
      <c r="CX176" s="76"/>
      <c r="CY176" s="76"/>
      <c r="CZ176" s="76"/>
      <c r="DA176" s="76"/>
      <c r="DB176" s="76"/>
      <c r="DC176" s="76"/>
      <c r="DD176" s="76"/>
      <c r="DE176" s="76"/>
      <c r="DF176" s="76"/>
      <c r="DG176" s="76"/>
      <c r="DH176" s="76"/>
      <c r="DI176" s="76"/>
      <c r="DJ176" s="76"/>
      <c r="DK176" s="76"/>
      <c r="DL176" s="76"/>
      <c r="DM176" s="76"/>
      <c r="DN176" s="76"/>
      <c r="DO176" s="76"/>
      <c r="DP176" s="76"/>
      <c r="DQ176" s="76"/>
      <c r="DR176" s="76"/>
      <c r="DS176" s="76"/>
      <c r="DT176" s="76"/>
      <c r="DU176" s="76"/>
      <c r="DV176" s="76"/>
      <c r="DW176" s="76"/>
      <c r="DX176" s="76"/>
      <c r="DY176" s="76"/>
      <c r="DZ176" s="76"/>
      <c r="EA176" s="76"/>
      <c r="EB176" s="76"/>
      <c r="EC176" s="76"/>
      <c r="ED176" s="76"/>
      <c r="EE176" s="76"/>
      <c r="EF176" s="76"/>
      <c r="EG176" s="76"/>
      <c r="EH176" s="76"/>
      <c r="EI176" s="76"/>
      <c r="EJ176" s="76"/>
      <c r="EK176" s="76"/>
      <c r="EL176" s="76"/>
      <c r="EM176" s="76"/>
      <c r="EN176" s="76"/>
      <c r="EO176" s="76"/>
      <c r="EP176" s="76"/>
      <c r="EQ176" s="76"/>
      <c r="ER176" s="76"/>
      <c r="ES176" s="76"/>
      <c r="ET176" s="76"/>
      <c r="EU176" s="76"/>
      <c r="EV176" s="76"/>
      <c r="EW176" s="76"/>
      <c r="EX176" s="76"/>
      <c r="EY176" s="76"/>
      <c r="EZ176" s="76"/>
      <c r="FA176" s="76"/>
      <c r="FB176" s="76"/>
      <c r="FC176" s="76"/>
      <c r="FD176" s="76"/>
      <c r="FE176" s="76"/>
      <c r="FF176" s="76"/>
      <c r="FG176" s="76"/>
      <c r="FH176" s="76"/>
      <c r="FI176" s="76"/>
      <c r="FJ176" s="76"/>
      <c r="FK176" s="76"/>
      <c r="FL176" s="76"/>
      <c r="FM176" s="76"/>
      <c r="FN176" s="76"/>
      <c r="FO176" s="76"/>
      <c r="FP176" s="76"/>
      <c r="FQ176" s="76"/>
      <c r="FR176" s="76"/>
      <c r="FS176" s="76"/>
      <c r="FT176" s="76"/>
      <c r="FU176" s="76"/>
      <c r="FV176" s="76"/>
      <c r="FW176" s="76"/>
      <c r="FX176" s="76"/>
      <c r="FY176" s="76"/>
      <c r="FZ176" s="76"/>
      <c r="GA176" s="76"/>
      <c r="GB176" s="76"/>
      <c r="GC176" s="76"/>
      <c r="GD176" s="76"/>
      <c r="GE176" s="76"/>
      <c r="GF176" s="76"/>
      <c r="GG176" s="76"/>
      <c r="GH176" s="76"/>
      <c r="GI176" s="76"/>
      <c r="GJ176" s="76"/>
      <c r="GK176" s="76"/>
      <c r="GL176" s="76"/>
      <c r="GM176" s="76"/>
      <c r="GN176" s="76"/>
      <c r="GO176" s="76"/>
      <c r="GP176" s="76"/>
      <c r="GQ176" s="76"/>
      <c r="GR176" s="76"/>
      <c r="GS176" s="76"/>
      <c r="GT176" s="76"/>
      <c r="GU176" s="76"/>
      <c r="GV176" s="76"/>
      <c r="GW176" s="76"/>
    </row>
    <row r="177" spans="7:205" ht="20.100000000000001" customHeight="1">
      <c r="G177" s="74"/>
      <c r="H177" s="74"/>
      <c r="I177" s="74"/>
      <c r="J177" s="74"/>
      <c r="K177" s="74"/>
      <c r="L177" s="74"/>
      <c r="M177" s="74"/>
      <c r="N177" s="74"/>
      <c r="O177" s="74"/>
      <c r="P177" s="74"/>
      <c r="Q177" s="74"/>
      <c r="R177" s="74"/>
      <c r="S177" s="74"/>
      <c r="T177" s="74"/>
      <c r="U177" s="74"/>
      <c r="V177" s="74"/>
      <c r="W177" s="74"/>
      <c r="X177" s="74"/>
      <c r="Y177" s="74"/>
      <c r="Z177" s="74"/>
      <c r="AA177" s="76"/>
      <c r="AB177" s="76"/>
      <c r="AC177" s="76"/>
      <c r="AD177" s="76"/>
      <c r="AE177" s="76"/>
      <c r="AF177" s="76"/>
      <c r="AG177" s="76"/>
      <c r="AH177" s="76"/>
      <c r="AI177" s="76"/>
      <c r="AJ177" s="76"/>
      <c r="AK177" s="76"/>
      <c r="AL177" s="76"/>
      <c r="AM177" s="76"/>
      <c r="AN177" s="76"/>
      <c r="AO177" s="76"/>
      <c r="AP177" s="76"/>
      <c r="AQ177" s="76"/>
      <c r="AR177" s="76"/>
      <c r="AS177" s="76"/>
      <c r="AT177" s="76"/>
      <c r="AU177" s="76"/>
      <c r="AV177" s="76"/>
      <c r="AW177" s="76"/>
      <c r="AX177" s="76"/>
      <c r="AY177" s="76"/>
      <c r="AZ177" s="76"/>
      <c r="BA177" s="76"/>
      <c r="BB177" s="76"/>
      <c r="BC177" s="76"/>
      <c r="BD177" s="76"/>
      <c r="BE177" s="76"/>
      <c r="BF177" s="76"/>
      <c r="BG177" s="76"/>
      <c r="BH177" s="76"/>
      <c r="BI177" s="76"/>
      <c r="BJ177" s="76"/>
      <c r="BK177" s="76"/>
      <c r="BL177" s="76"/>
      <c r="BM177" s="76"/>
      <c r="BN177" s="76"/>
      <c r="BO177" s="76"/>
      <c r="BP177" s="76"/>
      <c r="BQ177" s="76"/>
      <c r="BR177" s="76"/>
      <c r="BS177" s="76"/>
      <c r="BT177" s="76"/>
      <c r="BU177" s="76"/>
      <c r="BV177" s="76"/>
      <c r="BW177" s="76"/>
      <c r="BX177" s="76"/>
      <c r="BY177" s="76"/>
      <c r="BZ177" s="76"/>
      <c r="CA177" s="76"/>
      <c r="CB177" s="76"/>
      <c r="CC177" s="76"/>
      <c r="CD177" s="76"/>
      <c r="CE177" s="76"/>
      <c r="CF177" s="76"/>
      <c r="CG177" s="76"/>
      <c r="CH177" s="76"/>
      <c r="CI177" s="76"/>
      <c r="CJ177" s="76"/>
      <c r="CK177" s="76"/>
      <c r="CL177" s="76"/>
      <c r="CM177" s="76"/>
      <c r="CN177" s="76"/>
      <c r="CO177" s="76"/>
      <c r="CP177" s="76"/>
      <c r="CQ177" s="76"/>
      <c r="CR177" s="76"/>
      <c r="CS177" s="76"/>
      <c r="CT177" s="76"/>
      <c r="CU177" s="76"/>
      <c r="CV177" s="76"/>
      <c r="CW177" s="76"/>
      <c r="CX177" s="76"/>
      <c r="CY177" s="76"/>
      <c r="CZ177" s="76"/>
      <c r="DA177" s="76"/>
      <c r="DB177" s="76"/>
      <c r="DC177" s="76"/>
      <c r="DD177" s="76"/>
      <c r="DE177" s="76"/>
      <c r="DF177" s="76"/>
      <c r="DG177" s="76"/>
      <c r="DH177" s="76"/>
      <c r="DI177" s="76"/>
      <c r="DJ177" s="76"/>
      <c r="DK177" s="76"/>
      <c r="DL177" s="76"/>
      <c r="DM177" s="76"/>
      <c r="DN177" s="76"/>
      <c r="DO177" s="76"/>
      <c r="DP177" s="76"/>
      <c r="DQ177" s="76"/>
      <c r="DR177" s="76"/>
      <c r="DS177" s="76"/>
      <c r="DT177" s="76"/>
      <c r="DU177" s="76"/>
      <c r="DV177" s="76"/>
      <c r="DW177" s="76"/>
      <c r="DX177" s="76"/>
      <c r="DY177" s="76"/>
      <c r="DZ177" s="76"/>
      <c r="EA177" s="76"/>
      <c r="EB177" s="76"/>
      <c r="EC177" s="76"/>
      <c r="ED177" s="76"/>
      <c r="EE177" s="76"/>
      <c r="EF177" s="76"/>
      <c r="EG177" s="76"/>
      <c r="EH177" s="76"/>
      <c r="EI177" s="76"/>
      <c r="EJ177" s="76"/>
      <c r="EK177" s="76"/>
      <c r="EL177" s="76"/>
      <c r="EM177" s="76"/>
      <c r="EN177" s="76"/>
      <c r="EO177" s="76"/>
      <c r="EP177" s="76"/>
      <c r="EQ177" s="76"/>
      <c r="ER177" s="76"/>
      <c r="ES177" s="76"/>
      <c r="ET177" s="76"/>
      <c r="EU177" s="76"/>
      <c r="EV177" s="76"/>
      <c r="EW177" s="76"/>
      <c r="EX177" s="76"/>
      <c r="EY177" s="76"/>
      <c r="EZ177" s="76"/>
      <c r="FA177" s="76"/>
      <c r="FB177" s="76"/>
      <c r="FC177" s="76"/>
      <c r="FD177" s="76"/>
      <c r="FE177" s="76"/>
      <c r="FF177" s="76"/>
      <c r="FG177" s="76"/>
      <c r="FH177" s="76"/>
      <c r="FI177" s="76"/>
      <c r="FJ177" s="76"/>
      <c r="FK177" s="76"/>
      <c r="FL177" s="76"/>
      <c r="FM177" s="76"/>
      <c r="FN177" s="76"/>
      <c r="FO177" s="76"/>
      <c r="FP177" s="76"/>
      <c r="FQ177" s="76"/>
      <c r="FR177" s="76"/>
      <c r="FS177" s="76"/>
      <c r="FT177" s="76"/>
      <c r="FU177" s="76"/>
      <c r="FV177" s="76"/>
      <c r="FW177" s="76"/>
      <c r="FX177" s="76"/>
      <c r="FY177" s="76"/>
      <c r="FZ177" s="76"/>
      <c r="GA177" s="76"/>
      <c r="GB177" s="76"/>
      <c r="GC177" s="76"/>
      <c r="GD177" s="76"/>
      <c r="GE177" s="76"/>
      <c r="GF177" s="76"/>
      <c r="GG177" s="76"/>
      <c r="GH177" s="76"/>
      <c r="GI177" s="76"/>
      <c r="GJ177" s="76"/>
      <c r="GK177" s="76"/>
      <c r="GL177" s="76"/>
      <c r="GM177" s="76"/>
      <c r="GN177" s="76"/>
      <c r="GO177" s="76"/>
      <c r="GP177" s="76"/>
      <c r="GQ177" s="76"/>
      <c r="GR177" s="76"/>
      <c r="GS177" s="76"/>
      <c r="GT177" s="76"/>
      <c r="GU177" s="76"/>
      <c r="GV177" s="76"/>
      <c r="GW177" s="76"/>
    </row>
    <row r="178" spans="7:205" ht="20.100000000000001" customHeight="1">
      <c r="G178" s="74"/>
      <c r="H178" s="74"/>
      <c r="I178" s="74"/>
      <c r="J178" s="74"/>
      <c r="K178" s="74"/>
      <c r="L178" s="74"/>
      <c r="M178" s="74"/>
      <c r="N178" s="74"/>
      <c r="O178" s="74"/>
      <c r="P178" s="74"/>
      <c r="Q178" s="74"/>
      <c r="R178" s="74"/>
      <c r="S178" s="74"/>
      <c r="T178" s="74"/>
      <c r="U178" s="74"/>
      <c r="V178" s="74"/>
      <c r="W178" s="74"/>
      <c r="X178" s="74"/>
      <c r="Y178" s="74"/>
      <c r="Z178" s="74"/>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6"/>
      <c r="AY178" s="76"/>
      <c r="AZ178" s="76"/>
      <c r="BA178" s="76"/>
      <c r="BB178" s="76"/>
      <c r="BC178" s="76"/>
      <c r="BD178" s="76"/>
      <c r="BE178" s="76"/>
      <c r="BF178" s="76"/>
      <c r="BG178" s="76"/>
      <c r="BH178" s="76"/>
      <c r="BI178" s="76"/>
      <c r="BJ178" s="76"/>
      <c r="BK178" s="76"/>
      <c r="BL178" s="76"/>
      <c r="BM178" s="76"/>
      <c r="BN178" s="76"/>
      <c r="BO178" s="76"/>
      <c r="BP178" s="76"/>
      <c r="BQ178" s="76"/>
      <c r="BR178" s="76"/>
      <c r="BS178" s="76"/>
      <c r="BT178" s="76"/>
      <c r="BU178" s="76"/>
      <c r="BV178" s="76"/>
      <c r="BW178" s="76"/>
      <c r="BX178" s="76"/>
      <c r="BY178" s="76"/>
      <c r="BZ178" s="76"/>
      <c r="CA178" s="76"/>
      <c r="CB178" s="76"/>
      <c r="CC178" s="76"/>
      <c r="CD178" s="76"/>
      <c r="CE178" s="76"/>
      <c r="CF178" s="76"/>
      <c r="CG178" s="76"/>
      <c r="CH178" s="76"/>
      <c r="CI178" s="76"/>
      <c r="CJ178" s="76"/>
      <c r="CK178" s="76"/>
      <c r="CL178" s="76"/>
      <c r="CM178" s="76"/>
      <c r="CN178" s="76"/>
      <c r="CO178" s="76"/>
      <c r="CP178" s="76"/>
      <c r="CQ178" s="76"/>
      <c r="CR178" s="76"/>
      <c r="CS178" s="76"/>
      <c r="CT178" s="76"/>
      <c r="CU178" s="76"/>
      <c r="CV178" s="76"/>
      <c r="CW178" s="76"/>
      <c r="CX178" s="76"/>
      <c r="CY178" s="76"/>
      <c r="CZ178" s="76"/>
      <c r="DA178" s="76"/>
      <c r="DB178" s="76"/>
      <c r="DC178" s="76"/>
      <c r="DD178" s="76"/>
      <c r="DE178" s="76"/>
      <c r="DF178" s="76"/>
      <c r="DG178" s="76"/>
      <c r="DH178" s="76"/>
      <c r="DI178" s="76"/>
      <c r="DJ178" s="76"/>
      <c r="DK178" s="76"/>
      <c r="DL178" s="76"/>
      <c r="DM178" s="76"/>
      <c r="DN178" s="76"/>
      <c r="DO178" s="76"/>
      <c r="DP178" s="76"/>
      <c r="DQ178" s="76"/>
      <c r="DR178" s="76"/>
      <c r="DS178" s="76"/>
      <c r="DT178" s="76"/>
      <c r="DU178" s="76"/>
      <c r="DV178" s="76"/>
      <c r="DW178" s="76"/>
      <c r="DX178" s="76"/>
      <c r="DY178" s="76"/>
      <c r="DZ178" s="76"/>
      <c r="EA178" s="76"/>
      <c r="EB178" s="76"/>
      <c r="EC178" s="76"/>
      <c r="ED178" s="76"/>
      <c r="EE178" s="76"/>
      <c r="EF178" s="76"/>
      <c r="EG178" s="76"/>
      <c r="EH178" s="76"/>
      <c r="EI178" s="76"/>
      <c r="EJ178" s="76"/>
      <c r="EK178" s="76"/>
      <c r="EL178" s="76"/>
      <c r="EM178" s="76"/>
      <c r="EN178" s="76"/>
      <c r="EO178" s="76"/>
      <c r="EP178" s="76"/>
      <c r="EQ178" s="76"/>
      <c r="ER178" s="76"/>
      <c r="ES178" s="76"/>
      <c r="ET178" s="76"/>
      <c r="EU178" s="76"/>
      <c r="EV178" s="76"/>
      <c r="EW178" s="76"/>
      <c r="EX178" s="76"/>
      <c r="EY178" s="76"/>
      <c r="EZ178" s="76"/>
      <c r="FA178" s="76"/>
      <c r="FB178" s="76"/>
      <c r="FC178" s="76"/>
      <c r="FD178" s="76"/>
      <c r="FE178" s="76"/>
      <c r="FF178" s="76"/>
      <c r="FG178" s="76"/>
      <c r="FH178" s="76"/>
      <c r="FI178" s="76"/>
      <c r="FJ178" s="76"/>
      <c r="FK178" s="76"/>
      <c r="FL178" s="76"/>
      <c r="FM178" s="76"/>
      <c r="FN178" s="76"/>
      <c r="FO178" s="76"/>
      <c r="FP178" s="76"/>
      <c r="FQ178" s="76"/>
      <c r="FR178" s="76"/>
      <c r="FS178" s="76"/>
      <c r="FT178" s="76"/>
      <c r="FU178" s="76"/>
      <c r="FV178" s="76"/>
      <c r="FW178" s="76"/>
      <c r="FX178" s="76"/>
      <c r="FY178" s="76"/>
      <c r="FZ178" s="76"/>
      <c r="GA178" s="76"/>
      <c r="GB178" s="76"/>
      <c r="GC178" s="76"/>
      <c r="GD178" s="76"/>
      <c r="GE178" s="76"/>
      <c r="GF178" s="76"/>
      <c r="GG178" s="76"/>
      <c r="GH178" s="76"/>
      <c r="GI178" s="76"/>
      <c r="GJ178" s="76"/>
      <c r="GK178" s="76"/>
      <c r="GL178" s="76"/>
      <c r="GM178" s="76"/>
      <c r="GN178" s="76"/>
      <c r="GO178" s="76"/>
      <c r="GP178" s="76"/>
      <c r="GQ178" s="76"/>
      <c r="GR178" s="76"/>
      <c r="GS178" s="76"/>
      <c r="GT178" s="76"/>
      <c r="GU178" s="76"/>
      <c r="GV178" s="76"/>
      <c r="GW178" s="76"/>
    </row>
    <row r="179" spans="7:205" ht="20.100000000000001" customHeight="1">
      <c r="G179" s="74"/>
      <c r="H179" s="74"/>
      <c r="I179" s="74"/>
      <c r="J179" s="74"/>
      <c r="K179" s="74"/>
      <c r="L179" s="74"/>
      <c r="M179" s="74"/>
      <c r="N179" s="74"/>
      <c r="O179" s="74"/>
      <c r="P179" s="74"/>
      <c r="Q179" s="74"/>
      <c r="R179" s="74"/>
      <c r="S179" s="74"/>
      <c r="T179" s="74"/>
      <c r="U179" s="74"/>
      <c r="V179" s="74"/>
      <c r="W179" s="74"/>
      <c r="X179" s="74"/>
      <c r="Y179" s="74"/>
      <c r="Z179" s="74"/>
      <c r="AA179" s="76"/>
      <c r="AB179" s="76"/>
      <c r="AC179" s="76"/>
      <c r="AD179" s="76"/>
      <c r="AE179" s="76"/>
      <c r="AF179" s="76"/>
      <c r="AG179" s="76"/>
      <c r="AH179" s="76"/>
      <c r="AI179" s="76"/>
      <c r="AJ179" s="76"/>
      <c r="AK179" s="76"/>
      <c r="AL179" s="76"/>
      <c r="AM179" s="76"/>
      <c r="AN179" s="76"/>
      <c r="AO179" s="76"/>
      <c r="AP179" s="76"/>
      <c r="AQ179" s="76"/>
      <c r="AR179" s="76"/>
      <c r="AS179" s="76"/>
      <c r="AT179" s="76"/>
      <c r="AU179" s="76"/>
      <c r="AV179" s="76"/>
      <c r="AW179" s="76"/>
      <c r="AX179" s="76"/>
      <c r="AY179" s="76"/>
      <c r="AZ179" s="76"/>
      <c r="BA179" s="76"/>
      <c r="BB179" s="76"/>
      <c r="BC179" s="76"/>
      <c r="BD179" s="76"/>
      <c r="BE179" s="76"/>
      <c r="BF179" s="76"/>
      <c r="BG179" s="76"/>
      <c r="BH179" s="76"/>
      <c r="BI179" s="76"/>
      <c r="BJ179" s="76"/>
      <c r="BK179" s="76"/>
      <c r="BL179" s="76"/>
      <c r="BM179" s="76"/>
      <c r="BN179" s="76"/>
      <c r="BO179" s="76"/>
      <c r="BP179" s="76"/>
      <c r="BQ179" s="76"/>
      <c r="BR179" s="76"/>
      <c r="BS179" s="76"/>
      <c r="BT179" s="76"/>
      <c r="BU179" s="76"/>
      <c r="BV179" s="76"/>
      <c r="BW179" s="76"/>
      <c r="BX179" s="76"/>
      <c r="BY179" s="76"/>
      <c r="BZ179" s="76"/>
      <c r="CA179" s="76"/>
      <c r="CB179" s="76"/>
      <c r="CC179" s="76"/>
      <c r="CD179" s="76"/>
      <c r="CE179" s="76"/>
      <c r="CF179" s="76"/>
      <c r="CG179" s="76"/>
      <c r="CH179" s="76"/>
      <c r="CI179" s="76"/>
      <c r="CJ179" s="76"/>
      <c r="CK179" s="76"/>
      <c r="CL179" s="76"/>
      <c r="CM179" s="76"/>
      <c r="CN179" s="76"/>
      <c r="CO179" s="76"/>
      <c r="CP179" s="76"/>
      <c r="CQ179" s="76"/>
      <c r="CR179" s="76"/>
      <c r="CS179" s="76"/>
      <c r="CT179" s="76"/>
      <c r="CU179" s="76"/>
      <c r="CV179" s="76"/>
      <c r="CW179" s="76"/>
      <c r="CX179" s="76"/>
      <c r="CY179" s="76"/>
      <c r="CZ179" s="76"/>
      <c r="DA179" s="76"/>
      <c r="DB179" s="76"/>
      <c r="DC179" s="76"/>
      <c r="DD179" s="76"/>
      <c r="DE179" s="76"/>
      <c r="DF179" s="76"/>
      <c r="DG179" s="76"/>
      <c r="DH179" s="76"/>
      <c r="DI179" s="76"/>
      <c r="DJ179" s="76"/>
      <c r="DK179" s="76"/>
      <c r="DL179" s="76"/>
      <c r="DM179" s="76"/>
      <c r="DN179" s="76"/>
      <c r="DO179" s="76"/>
      <c r="DP179" s="76"/>
      <c r="DQ179" s="76"/>
      <c r="DR179" s="76"/>
      <c r="DS179" s="76"/>
      <c r="DT179" s="76"/>
      <c r="DU179" s="76"/>
      <c r="DV179" s="76"/>
      <c r="DW179" s="76"/>
      <c r="DX179" s="76"/>
      <c r="DY179" s="76"/>
      <c r="DZ179" s="76"/>
      <c r="EA179" s="76"/>
      <c r="EB179" s="76"/>
      <c r="EC179" s="76"/>
      <c r="ED179" s="76"/>
      <c r="EE179" s="76"/>
      <c r="EF179" s="76"/>
      <c r="EG179" s="76"/>
      <c r="EH179" s="76"/>
      <c r="EI179" s="76"/>
      <c r="EJ179" s="76"/>
      <c r="EK179" s="76"/>
      <c r="EL179" s="76"/>
      <c r="EM179" s="76"/>
      <c r="EN179" s="76"/>
      <c r="EO179" s="76"/>
      <c r="EP179" s="76"/>
      <c r="EQ179" s="76"/>
      <c r="ER179" s="76"/>
      <c r="ES179" s="76"/>
      <c r="ET179" s="76"/>
      <c r="EU179" s="76"/>
      <c r="EV179" s="76"/>
      <c r="EW179" s="76"/>
      <c r="EX179" s="76"/>
      <c r="EY179" s="76"/>
      <c r="EZ179" s="76"/>
      <c r="FA179" s="76"/>
      <c r="FB179" s="76"/>
      <c r="FC179" s="76"/>
      <c r="FD179" s="76"/>
      <c r="FE179" s="76"/>
      <c r="FF179" s="76"/>
      <c r="FG179" s="76"/>
      <c r="FH179" s="76"/>
      <c r="FI179" s="76"/>
      <c r="FJ179" s="76"/>
      <c r="FK179" s="76"/>
      <c r="FL179" s="76"/>
      <c r="FM179" s="76"/>
      <c r="FN179" s="76"/>
      <c r="FO179" s="76"/>
      <c r="FP179" s="76"/>
      <c r="FQ179" s="76"/>
      <c r="FR179" s="76"/>
      <c r="FS179" s="76"/>
      <c r="FT179" s="76"/>
      <c r="FU179" s="76"/>
      <c r="FV179" s="76"/>
      <c r="FW179" s="76"/>
      <c r="FX179" s="76"/>
      <c r="FY179" s="76"/>
      <c r="FZ179" s="76"/>
      <c r="GA179" s="76"/>
      <c r="GB179" s="76"/>
      <c r="GC179" s="76"/>
      <c r="GD179" s="76"/>
      <c r="GE179" s="76"/>
      <c r="GF179" s="76"/>
      <c r="GG179" s="76"/>
      <c r="GH179" s="76"/>
      <c r="GI179" s="76"/>
      <c r="GJ179" s="76"/>
      <c r="GK179" s="76"/>
      <c r="GL179" s="76"/>
      <c r="GM179" s="76"/>
      <c r="GN179" s="76"/>
      <c r="GO179" s="76"/>
      <c r="GP179" s="76"/>
      <c r="GQ179" s="76"/>
      <c r="GR179" s="76"/>
      <c r="GS179" s="76"/>
      <c r="GT179" s="76"/>
      <c r="GU179" s="76"/>
      <c r="GV179" s="76"/>
      <c r="GW179" s="76"/>
    </row>
    <row r="180" spans="7:205" ht="20.100000000000001" customHeight="1">
      <c r="G180" s="74"/>
      <c r="H180" s="74"/>
      <c r="I180" s="74"/>
      <c r="J180" s="74"/>
      <c r="K180" s="74"/>
      <c r="L180" s="74"/>
      <c r="M180" s="74"/>
      <c r="N180" s="74"/>
      <c r="O180" s="74"/>
      <c r="P180" s="74"/>
      <c r="Q180" s="74"/>
      <c r="R180" s="74"/>
      <c r="S180" s="74"/>
      <c r="T180" s="74"/>
      <c r="U180" s="74"/>
      <c r="V180" s="74"/>
      <c r="W180" s="74"/>
      <c r="X180" s="74"/>
      <c r="Y180" s="74"/>
      <c r="Z180" s="74"/>
      <c r="AA180" s="76"/>
      <c r="AB180" s="76"/>
      <c r="AC180" s="76"/>
      <c r="AD180" s="76"/>
      <c r="AE180" s="76"/>
      <c r="AF180" s="76"/>
      <c r="AG180" s="76"/>
      <c r="AH180" s="76"/>
      <c r="AI180" s="76"/>
      <c r="AJ180" s="76"/>
      <c r="AK180" s="76"/>
      <c r="AL180" s="76"/>
      <c r="AM180" s="76"/>
      <c r="AN180" s="76"/>
      <c r="AO180" s="76"/>
      <c r="AP180" s="76"/>
      <c r="AQ180" s="76"/>
      <c r="AR180" s="76"/>
      <c r="AS180" s="76"/>
      <c r="AT180" s="76"/>
      <c r="AU180" s="76"/>
      <c r="AV180" s="76"/>
      <c r="AW180" s="76"/>
      <c r="AX180" s="76"/>
      <c r="AY180" s="76"/>
      <c r="AZ180" s="76"/>
      <c r="BA180" s="76"/>
      <c r="BB180" s="76"/>
      <c r="BC180" s="76"/>
      <c r="BD180" s="76"/>
      <c r="BE180" s="76"/>
      <c r="BF180" s="76"/>
      <c r="BG180" s="76"/>
      <c r="BH180" s="76"/>
      <c r="BI180" s="76"/>
      <c r="BJ180" s="76"/>
      <c r="BK180" s="76"/>
      <c r="BL180" s="76"/>
      <c r="BM180" s="76"/>
      <c r="BN180" s="76"/>
      <c r="BO180" s="76"/>
      <c r="BP180" s="76"/>
      <c r="BQ180" s="76"/>
      <c r="BR180" s="76"/>
      <c r="BS180" s="76"/>
      <c r="BT180" s="76"/>
      <c r="BU180" s="76"/>
      <c r="BV180" s="76"/>
      <c r="BW180" s="76"/>
      <c r="BX180" s="76"/>
      <c r="BY180" s="76"/>
      <c r="BZ180" s="76"/>
      <c r="CA180" s="76"/>
      <c r="CB180" s="76"/>
      <c r="CC180" s="76"/>
      <c r="CD180" s="76"/>
      <c r="CE180" s="76"/>
      <c r="CF180" s="76"/>
      <c r="CG180" s="76"/>
      <c r="CH180" s="76"/>
      <c r="CI180" s="76"/>
      <c r="CJ180" s="76"/>
      <c r="CK180" s="76"/>
      <c r="CL180" s="76"/>
      <c r="CM180" s="76"/>
      <c r="CN180" s="76"/>
      <c r="CO180" s="76"/>
      <c r="CP180" s="76"/>
      <c r="CQ180" s="76"/>
      <c r="CR180" s="76"/>
      <c r="CS180" s="76"/>
      <c r="CT180" s="76"/>
      <c r="CU180" s="76"/>
      <c r="CV180" s="76"/>
      <c r="CW180" s="76"/>
      <c r="CX180" s="76"/>
      <c r="CY180" s="76"/>
      <c r="CZ180" s="76"/>
      <c r="DA180" s="76"/>
      <c r="DB180" s="76"/>
      <c r="DC180" s="76"/>
      <c r="DD180" s="76"/>
      <c r="DE180" s="76"/>
      <c r="DF180" s="76"/>
      <c r="DG180" s="76"/>
      <c r="DH180" s="76"/>
      <c r="DI180" s="76"/>
      <c r="DJ180" s="76"/>
      <c r="DK180" s="76"/>
      <c r="DL180" s="76"/>
      <c r="DM180" s="76"/>
      <c r="DN180" s="76"/>
      <c r="DO180" s="76"/>
      <c r="DP180" s="76"/>
      <c r="DQ180" s="76"/>
      <c r="DR180" s="76"/>
      <c r="DS180" s="76"/>
      <c r="DT180" s="76"/>
      <c r="DU180" s="76"/>
      <c r="DV180" s="76"/>
      <c r="DW180" s="76"/>
      <c r="DX180" s="76"/>
      <c r="DY180" s="76"/>
      <c r="DZ180" s="76"/>
      <c r="EA180" s="76"/>
      <c r="EB180" s="76"/>
      <c r="EC180" s="76"/>
      <c r="ED180" s="76"/>
      <c r="EE180" s="76"/>
      <c r="EF180" s="76"/>
      <c r="EG180" s="76"/>
      <c r="EH180" s="76"/>
      <c r="EI180" s="76"/>
      <c r="EJ180" s="76"/>
      <c r="EK180" s="76"/>
      <c r="EL180" s="76"/>
      <c r="EM180" s="76"/>
      <c r="EN180" s="76"/>
      <c r="EO180" s="76"/>
      <c r="EP180" s="76"/>
      <c r="EQ180" s="76"/>
      <c r="ER180" s="76"/>
      <c r="ES180" s="76"/>
      <c r="ET180" s="76"/>
      <c r="EU180" s="76"/>
      <c r="EV180" s="76"/>
      <c r="EW180" s="76"/>
      <c r="EX180" s="76"/>
      <c r="EY180" s="76"/>
      <c r="EZ180" s="76"/>
      <c r="FA180" s="76"/>
      <c r="FB180" s="76"/>
      <c r="FC180" s="76"/>
      <c r="FD180" s="76"/>
      <c r="FE180" s="76"/>
      <c r="FF180" s="76"/>
      <c r="FG180" s="76"/>
      <c r="FH180" s="76"/>
      <c r="FI180" s="76"/>
      <c r="FJ180" s="76"/>
      <c r="FK180" s="76"/>
      <c r="FL180" s="76"/>
      <c r="FM180" s="76"/>
      <c r="FN180" s="76"/>
      <c r="FO180" s="76"/>
      <c r="FP180" s="76"/>
      <c r="FQ180" s="76"/>
      <c r="FR180" s="76"/>
      <c r="FS180" s="76"/>
      <c r="FT180" s="76"/>
      <c r="FU180" s="76"/>
      <c r="FV180" s="76"/>
      <c r="FW180" s="76"/>
      <c r="FX180" s="76"/>
      <c r="FY180" s="76"/>
      <c r="FZ180" s="76"/>
      <c r="GA180" s="76"/>
      <c r="GB180" s="76"/>
      <c r="GC180" s="76"/>
      <c r="GD180" s="76"/>
      <c r="GE180" s="76"/>
      <c r="GF180" s="76"/>
      <c r="GG180" s="76"/>
      <c r="GH180" s="76"/>
      <c r="GI180" s="76"/>
      <c r="GJ180" s="76"/>
      <c r="GK180" s="76"/>
      <c r="GL180" s="76"/>
      <c r="GM180" s="76"/>
      <c r="GN180" s="76"/>
      <c r="GO180" s="76"/>
      <c r="GP180" s="76"/>
      <c r="GQ180" s="76"/>
      <c r="GR180" s="76"/>
      <c r="GS180" s="76"/>
      <c r="GT180" s="76"/>
      <c r="GU180" s="76"/>
      <c r="GV180" s="76"/>
      <c r="GW180" s="76"/>
    </row>
    <row r="181" spans="7:205" ht="20.100000000000001" customHeight="1">
      <c r="G181" s="74"/>
      <c r="H181" s="74"/>
      <c r="I181" s="74"/>
      <c r="J181" s="74"/>
      <c r="K181" s="74"/>
      <c r="L181" s="74"/>
      <c r="M181" s="74"/>
      <c r="N181" s="74"/>
      <c r="O181" s="74"/>
      <c r="P181" s="74"/>
      <c r="Q181" s="74"/>
      <c r="R181" s="74"/>
      <c r="S181" s="74"/>
      <c r="T181" s="74"/>
      <c r="U181" s="74"/>
      <c r="V181" s="74"/>
      <c r="W181" s="74"/>
      <c r="X181" s="74"/>
      <c r="Y181" s="74"/>
      <c r="Z181" s="74"/>
      <c r="AA181" s="76"/>
      <c r="AB181" s="76"/>
      <c r="AC181" s="76"/>
      <c r="AD181" s="76"/>
      <c r="AE181" s="76"/>
      <c r="AF181" s="76"/>
      <c r="AG181" s="76"/>
      <c r="AH181" s="76"/>
      <c r="AI181" s="76"/>
      <c r="AJ181" s="76"/>
      <c r="AK181" s="76"/>
      <c r="AL181" s="76"/>
      <c r="AM181" s="76"/>
      <c r="AN181" s="76"/>
      <c r="AO181" s="76"/>
      <c r="AP181" s="76"/>
      <c r="AQ181" s="76"/>
      <c r="AR181" s="76"/>
      <c r="AS181" s="76"/>
      <c r="AT181" s="76"/>
      <c r="AU181" s="76"/>
      <c r="AV181" s="76"/>
      <c r="AW181" s="76"/>
      <c r="AX181" s="76"/>
      <c r="AY181" s="76"/>
      <c r="AZ181" s="76"/>
      <c r="BA181" s="76"/>
      <c r="BB181" s="76"/>
      <c r="BC181" s="76"/>
      <c r="BD181" s="76"/>
      <c r="BE181" s="76"/>
      <c r="BF181" s="76"/>
      <c r="BG181" s="76"/>
      <c r="BH181" s="76"/>
      <c r="BI181" s="76"/>
      <c r="BJ181" s="76"/>
      <c r="BK181" s="76"/>
      <c r="BL181" s="76"/>
      <c r="BM181" s="76"/>
      <c r="BN181" s="76"/>
      <c r="BO181" s="76"/>
      <c r="BP181" s="76"/>
      <c r="BQ181" s="76"/>
      <c r="BR181" s="76"/>
      <c r="BS181" s="76"/>
      <c r="BT181" s="76"/>
      <c r="BU181" s="76"/>
      <c r="BV181" s="76"/>
      <c r="BW181" s="76"/>
      <c r="BX181" s="76"/>
      <c r="BY181" s="76"/>
      <c r="BZ181" s="76"/>
      <c r="CA181" s="76"/>
      <c r="CB181" s="76"/>
      <c r="CC181" s="76"/>
      <c r="CD181" s="76"/>
      <c r="CE181" s="76"/>
      <c r="CF181" s="76"/>
      <c r="CG181" s="76"/>
      <c r="CH181" s="76"/>
      <c r="CI181" s="76"/>
      <c r="CJ181" s="76"/>
      <c r="CK181" s="76"/>
      <c r="CL181" s="76"/>
      <c r="CM181" s="76"/>
      <c r="CN181" s="76"/>
      <c r="CO181" s="76"/>
      <c r="CP181" s="76"/>
      <c r="CQ181" s="76"/>
      <c r="CR181" s="76"/>
      <c r="CS181" s="76"/>
      <c r="CT181" s="76"/>
      <c r="CU181" s="76"/>
      <c r="CV181" s="76"/>
      <c r="CW181" s="76"/>
      <c r="CX181" s="76"/>
      <c r="CY181" s="76"/>
      <c r="CZ181" s="76"/>
      <c r="DA181" s="76"/>
      <c r="DB181" s="76"/>
      <c r="DC181" s="76"/>
      <c r="DD181" s="76"/>
      <c r="DE181" s="76"/>
      <c r="DF181" s="76"/>
      <c r="DG181" s="76"/>
      <c r="DH181" s="76"/>
      <c r="DI181" s="76"/>
      <c r="DJ181" s="76"/>
      <c r="DK181" s="76"/>
      <c r="DL181" s="76"/>
      <c r="DM181" s="76"/>
      <c r="DN181" s="76"/>
      <c r="DO181" s="76"/>
      <c r="DP181" s="76"/>
      <c r="DQ181" s="76"/>
      <c r="DR181" s="76"/>
      <c r="DS181" s="76"/>
      <c r="DT181" s="76"/>
      <c r="DU181" s="76"/>
      <c r="DV181" s="76"/>
      <c r="DW181" s="76"/>
      <c r="DX181" s="76"/>
      <c r="DY181" s="76"/>
      <c r="DZ181" s="76"/>
      <c r="EA181" s="76"/>
      <c r="EB181" s="76"/>
      <c r="EC181" s="76"/>
      <c r="ED181" s="76"/>
      <c r="EE181" s="76"/>
      <c r="EF181" s="76"/>
      <c r="EG181" s="76"/>
      <c r="EH181" s="76"/>
      <c r="EI181" s="76"/>
      <c r="EJ181" s="76"/>
      <c r="EK181" s="76"/>
      <c r="EL181" s="76"/>
      <c r="EM181" s="76"/>
      <c r="EN181" s="76"/>
      <c r="EO181" s="76"/>
      <c r="EP181" s="76"/>
      <c r="EQ181" s="76"/>
      <c r="ER181" s="76"/>
      <c r="ES181" s="76"/>
      <c r="ET181" s="76"/>
      <c r="EU181" s="76"/>
      <c r="EV181" s="76"/>
      <c r="EW181" s="76"/>
      <c r="EX181" s="76"/>
      <c r="EY181" s="76"/>
      <c r="EZ181" s="76"/>
      <c r="FA181" s="76"/>
      <c r="FB181" s="76"/>
      <c r="FC181" s="76"/>
      <c r="FD181" s="76"/>
      <c r="FE181" s="76"/>
      <c r="FF181" s="76"/>
      <c r="FG181" s="76"/>
      <c r="FH181" s="76"/>
      <c r="FI181" s="76"/>
      <c r="FJ181" s="76"/>
      <c r="FK181" s="76"/>
      <c r="FL181" s="76"/>
      <c r="FM181" s="76"/>
      <c r="FN181" s="76"/>
      <c r="FO181" s="76"/>
      <c r="FP181" s="76"/>
      <c r="FQ181" s="76"/>
      <c r="FR181" s="76"/>
      <c r="FS181" s="76"/>
      <c r="FT181" s="76"/>
      <c r="FU181" s="76"/>
      <c r="FV181" s="76"/>
      <c r="FW181" s="76"/>
      <c r="FX181" s="76"/>
      <c r="FY181" s="76"/>
      <c r="FZ181" s="76"/>
      <c r="GA181" s="76"/>
      <c r="GB181" s="76"/>
      <c r="GC181" s="76"/>
      <c r="GD181" s="76"/>
      <c r="GE181" s="76"/>
      <c r="GF181" s="76"/>
      <c r="GG181" s="76"/>
      <c r="GH181" s="76"/>
      <c r="GI181" s="76"/>
      <c r="GJ181" s="76"/>
      <c r="GK181" s="76"/>
      <c r="GL181" s="76"/>
      <c r="GM181" s="76"/>
      <c r="GN181" s="76"/>
      <c r="GO181" s="76"/>
      <c r="GP181" s="76"/>
      <c r="GQ181" s="76"/>
      <c r="GR181" s="76"/>
      <c r="GS181" s="76"/>
      <c r="GT181" s="76"/>
      <c r="GU181" s="76"/>
      <c r="GV181" s="76"/>
      <c r="GW181" s="76"/>
    </row>
    <row r="182" spans="7:205" ht="20.100000000000001" customHeight="1">
      <c r="G182" s="74"/>
      <c r="H182" s="74"/>
      <c r="I182" s="74"/>
      <c r="J182" s="74"/>
      <c r="K182" s="74"/>
      <c r="L182" s="74"/>
      <c r="M182" s="74"/>
      <c r="N182" s="74"/>
      <c r="O182" s="74"/>
      <c r="P182" s="74"/>
      <c r="Q182" s="74"/>
      <c r="R182" s="74"/>
      <c r="S182" s="74"/>
      <c r="T182" s="74"/>
      <c r="U182" s="74"/>
      <c r="V182" s="74"/>
      <c r="W182" s="74"/>
      <c r="X182" s="74"/>
      <c r="Y182" s="74"/>
      <c r="Z182" s="74"/>
      <c r="AA182" s="76"/>
      <c r="AB182" s="76"/>
      <c r="AC182" s="76"/>
      <c r="AD182" s="76"/>
      <c r="AE182" s="76"/>
      <c r="AF182" s="76"/>
      <c r="AG182" s="76"/>
      <c r="AH182" s="76"/>
      <c r="AI182" s="76"/>
      <c r="AJ182" s="76"/>
      <c r="AK182" s="76"/>
      <c r="AL182" s="76"/>
      <c r="AM182" s="76"/>
      <c r="AN182" s="76"/>
      <c r="AO182" s="76"/>
      <c r="AP182" s="76"/>
      <c r="AQ182" s="76"/>
      <c r="AR182" s="76"/>
      <c r="AS182" s="76"/>
      <c r="AT182" s="76"/>
      <c r="AU182" s="76"/>
      <c r="AV182" s="76"/>
      <c r="AW182" s="76"/>
      <c r="AX182" s="76"/>
      <c r="AY182" s="76"/>
      <c r="AZ182" s="76"/>
      <c r="BA182" s="76"/>
      <c r="BB182" s="76"/>
      <c r="BC182" s="76"/>
      <c r="BD182" s="76"/>
      <c r="BE182" s="76"/>
      <c r="BF182" s="76"/>
      <c r="BG182" s="76"/>
      <c r="BH182" s="76"/>
      <c r="BI182" s="76"/>
      <c r="BJ182" s="76"/>
      <c r="BK182" s="76"/>
      <c r="BL182" s="76"/>
      <c r="BM182" s="76"/>
      <c r="BN182" s="76"/>
      <c r="BO182" s="76"/>
      <c r="BP182" s="76"/>
      <c r="BQ182" s="76"/>
      <c r="BR182" s="76"/>
      <c r="BS182" s="76"/>
      <c r="BT182" s="76"/>
      <c r="BU182" s="76"/>
      <c r="BV182" s="76"/>
      <c r="BW182" s="76"/>
      <c r="BX182" s="76"/>
      <c r="BY182" s="76"/>
      <c r="BZ182" s="76"/>
      <c r="CA182" s="76"/>
      <c r="CB182" s="76"/>
      <c r="CC182" s="76"/>
      <c r="CD182" s="76"/>
      <c r="CE182" s="76"/>
      <c r="CF182" s="76"/>
      <c r="CG182" s="76"/>
      <c r="CH182" s="76"/>
      <c r="CI182" s="76"/>
      <c r="CJ182" s="76"/>
      <c r="CK182" s="76"/>
      <c r="CL182" s="76"/>
      <c r="CM182" s="76"/>
      <c r="CN182" s="76"/>
      <c r="CO182" s="76"/>
      <c r="CP182" s="76"/>
      <c r="CQ182" s="76"/>
      <c r="CR182" s="76"/>
      <c r="CS182" s="76"/>
      <c r="CT182" s="76"/>
      <c r="CU182" s="76"/>
      <c r="CV182" s="76"/>
      <c r="CW182" s="76"/>
      <c r="CX182" s="76"/>
      <c r="CY182" s="76"/>
      <c r="CZ182" s="76"/>
      <c r="DA182" s="76"/>
      <c r="DB182" s="76"/>
      <c r="DC182" s="76"/>
      <c r="DD182" s="76"/>
      <c r="DE182" s="76"/>
      <c r="DF182" s="76"/>
      <c r="DG182" s="76"/>
      <c r="DH182" s="76"/>
      <c r="DI182" s="76"/>
      <c r="DJ182" s="76"/>
      <c r="DK182" s="76"/>
      <c r="DL182" s="76"/>
      <c r="DM182" s="76"/>
      <c r="DN182" s="76"/>
      <c r="DO182" s="76"/>
      <c r="DP182" s="76"/>
      <c r="DQ182" s="76"/>
      <c r="DR182" s="76"/>
      <c r="DS182" s="76"/>
      <c r="DT182" s="76"/>
      <c r="DU182" s="76"/>
      <c r="DV182" s="76"/>
      <c r="DW182" s="76"/>
      <c r="DX182" s="76"/>
      <c r="DY182" s="76"/>
      <c r="DZ182" s="76"/>
      <c r="EA182" s="76"/>
      <c r="EB182" s="76"/>
      <c r="EC182" s="76"/>
      <c r="ED182" s="76"/>
      <c r="EE182" s="76"/>
      <c r="EF182" s="76"/>
      <c r="EG182" s="76"/>
      <c r="EH182" s="76"/>
      <c r="EI182" s="76"/>
      <c r="EJ182" s="76"/>
      <c r="EK182" s="76"/>
      <c r="EL182" s="76"/>
      <c r="EM182" s="76"/>
      <c r="EN182" s="76"/>
      <c r="EO182" s="76"/>
      <c r="EP182" s="76"/>
      <c r="EQ182" s="76"/>
      <c r="ER182" s="76"/>
      <c r="ES182" s="76"/>
      <c r="ET182" s="76"/>
      <c r="EU182" s="76"/>
      <c r="EV182" s="76"/>
      <c r="EW182" s="76"/>
      <c r="EX182" s="76"/>
      <c r="EY182" s="76"/>
      <c r="EZ182" s="76"/>
      <c r="FA182" s="76"/>
      <c r="FB182" s="76"/>
      <c r="FC182" s="76"/>
      <c r="FD182" s="76"/>
      <c r="FE182" s="76"/>
      <c r="FF182" s="76"/>
      <c r="FG182" s="76"/>
      <c r="FH182" s="76"/>
      <c r="FI182" s="76"/>
      <c r="FJ182" s="76"/>
      <c r="FK182" s="76"/>
      <c r="FL182" s="76"/>
      <c r="FM182" s="76"/>
      <c r="FN182" s="76"/>
      <c r="FO182" s="76"/>
      <c r="FP182" s="76"/>
      <c r="FQ182" s="76"/>
      <c r="FR182" s="76"/>
      <c r="FS182" s="76"/>
      <c r="FT182" s="76"/>
      <c r="FU182" s="76"/>
      <c r="FV182" s="76"/>
      <c r="FW182" s="76"/>
      <c r="FX182" s="76"/>
      <c r="FY182" s="76"/>
      <c r="FZ182" s="76"/>
      <c r="GA182" s="76"/>
      <c r="GB182" s="76"/>
      <c r="GC182" s="76"/>
      <c r="GD182" s="76"/>
      <c r="GE182" s="76"/>
      <c r="GF182" s="76"/>
      <c r="GG182" s="76"/>
      <c r="GH182" s="76"/>
      <c r="GI182" s="76"/>
      <c r="GJ182" s="76"/>
      <c r="GK182" s="76"/>
      <c r="GL182" s="76"/>
      <c r="GM182" s="76"/>
      <c r="GN182" s="76"/>
      <c r="GO182" s="76"/>
      <c r="GP182" s="76"/>
      <c r="GQ182" s="76"/>
      <c r="GR182" s="76"/>
      <c r="GS182" s="76"/>
      <c r="GT182" s="76"/>
      <c r="GU182" s="76"/>
      <c r="GV182" s="76"/>
      <c r="GW182" s="76"/>
    </row>
    <row r="183" spans="7:205" ht="20.100000000000001" customHeight="1">
      <c r="G183" s="74"/>
      <c r="H183" s="74"/>
      <c r="I183" s="74"/>
      <c r="J183" s="74"/>
      <c r="K183" s="74"/>
      <c r="L183" s="74"/>
      <c r="M183" s="74"/>
      <c r="N183" s="74"/>
      <c r="O183" s="74"/>
      <c r="P183" s="74"/>
      <c r="Q183" s="74"/>
      <c r="R183" s="74"/>
      <c r="S183" s="74"/>
      <c r="T183" s="74"/>
      <c r="U183" s="74"/>
      <c r="V183" s="74"/>
      <c r="W183" s="74"/>
      <c r="X183" s="74"/>
      <c r="Y183" s="74"/>
      <c r="Z183" s="74"/>
      <c r="AA183" s="76"/>
      <c r="AB183" s="76"/>
      <c r="AC183" s="76"/>
      <c r="AD183" s="76"/>
      <c r="AE183" s="76"/>
      <c r="AF183" s="76"/>
      <c r="AG183" s="76"/>
      <c r="AH183" s="76"/>
      <c r="AI183" s="76"/>
      <c r="AJ183" s="76"/>
      <c r="AK183" s="76"/>
      <c r="AL183" s="76"/>
      <c r="AM183" s="76"/>
      <c r="AN183" s="76"/>
      <c r="AO183" s="76"/>
      <c r="AP183" s="76"/>
      <c r="AQ183" s="76"/>
      <c r="AR183" s="76"/>
      <c r="AS183" s="76"/>
      <c r="AT183" s="76"/>
      <c r="AU183" s="76"/>
      <c r="AV183" s="76"/>
      <c r="AW183" s="76"/>
      <c r="AX183" s="76"/>
      <c r="AY183" s="76"/>
      <c r="AZ183" s="76"/>
      <c r="BA183" s="76"/>
      <c r="BB183" s="76"/>
      <c r="BC183" s="76"/>
      <c r="BD183" s="76"/>
      <c r="BE183" s="76"/>
      <c r="BF183" s="76"/>
      <c r="BG183" s="76"/>
      <c r="BH183" s="76"/>
      <c r="BI183" s="76"/>
      <c r="BJ183" s="76"/>
      <c r="BK183" s="76"/>
      <c r="BL183" s="76"/>
      <c r="BM183" s="76"/>
      <c r="BN183" s="76"/>
      <c r="BO183" s="76"/>
      <c r="BP183" s="76"/>
      <c r="BQ183" s="76"/>
      <c r="BR183" s="76"/>
      <c r="BS183" s="76"/>
      <c r="BT183" s="76"/>
      <c r="BU183" s="76"/>
      <c r="BV183" s="76"/>
      <c r="BW183" s="76"/>
      <c r="BX183" s="76"/>
      <c r="BY183" s="76"/>
      <c r="BZ183" s="76"/>
      <c r="CA183" s="76"/>
      <c r="CB183" s="76"/>
      <c r="CC183" s="76"/>
      <c r="CD183" s="76"/>
      <c r="CE183" s="76"/>
      <c r="CF183" s="76"/>
      <c r="CG183" s="76"/>
      <c r="CH183" s="76"/>
      <c r="CI183" s="76"/>
      <c r="CJ183" s="76"/>
      <c r="CK183" s="76"/>
      <c r="CL183" s="76"/>
      <c r="CM183" s="76"/>
      <c r="CN183" s="76"/>
      <c r="CO183" s="76"/>
      <c r="CP183" s="76"/>
      <c r="CQ183" s="76"/>
      <c r="CR183" s="76"/>
      <c r="CS183" s="76"/>
      <c r="CT183" s="76"/>
      <c r="CU183" s="76"/>
      <c r="CV183" s="76"/>
      <c r="CW183" s="76"/>
      <c r="CX183" s="76"/>
      <c r="CY183" s="76"/>
      <c r="CZ183" s="76"/>
      <c r="DA183" s="76"/>
      <c r="DB183" s="76"/>
      <c r="DC183" s="76"/>
      <c r="DD183" s="76"/>
      <c r="DE183" s="76"/>
      <c r="DF183" s="76"/>
      <c r="DG183" s="76"/>
      <c r="DH183" s="76"/>
      <c r="DI183" s="76"/>
      <c r="DJ183" s="76"/>
      <c r="DK183" s="76"/>
      <c r="DL183" s="76"/>
      <c r="DM183" s="76"/>
      <c r="DN183" s="76"/>
      <c r="DO183" s="76"/>
      <c r="DP183" s="76"/>
      <c r="DQ183" s="76"/>
      <c r="DR183" s="76"/>
      <c r="DS183" s="76"/>
      <c r="DT183" s="76"/>
      <c r="DU183" s="76"/>
      <c r="DV183" s="76"/>
      <c r="DW183" s="76"/>
      <c r="DX183" s="76"/>
      <c r="DY183" s="76"/>
      <c r="DZ183" s="76"/>
      <c r="EA183" s="76"/>
      <c r="EB183" s="76"/>
      <c r="EC183" s="76"/>
      <c r="ED183" s="76"/>
      <c r="EE183" s="76"/>
      <c r="EF183" s="76"/>
      <c r="EG183" s="76"/>
      <c r="EH183" s="76"/>
      <c r="EI183" s="76"/>
      <c r="EJ183" s="76"/>
      <c r="EK183" s="76"/>
      <c r="EL183" s="76"/>
      <c r="EM183" s="76"/>
      <c r="EN183" s="76"/>
      <c r="EO183" s="76"/>
      <c r="EP183" s="76"/>
      <c r="EQ183" s="76"/>
      <c r="ER183" s="76"/>
      <c r="ES183" s="76"/>
      <c r="ET183" s="76"/>
      <c r="EU183" s="76"/>
      <c r="EV183" s="76"/>
      <c r="EW183" s="76"/>
      <c r="EX183" s="76"/>
      <c r="EY183" s="76"/>
      <c r="EZ183" s="76"/>
      <c r="FA183" s="76"/>
      <c r="FB183" s="76"/>
      <c r="FC183" s="76"/>
      <c r="FD183" s="76"/>
      <c r="FE183" s="76"/>
      <c r="FF183" s="76"/>
      <c r="FG183" s="76"/>
      <c r="FH183" s="76"/>
      <c r="FI183" s="76"/>
      <c r="FJ183" s="76"/>
      <c r="FK183" s="76"/>
      <c r="FL183" s="76"/>
      <c r="FM183" s="76"/>
      <c r="FN183" s="76"/>
      <c r="FO183" s="76"/>
      <c r="FP183" s="76"/>
      <c r="FQ183" s="76"/>
      <c r="FR183" s="76"/>
      <c r="FS183" s="76"/>
      <c r="FT183" s="76"/>
      <c r="FU183" s="76"/>
      <c r="FV183" s="76"/>
      <c r="FW183" s="76"/>
      <c r="FX183" s="76"/>
      <c r="FY183" s="76"/>
      <c r="FZ183" s="76"/>
      <c r="GA183" s="76"/>
      <c r="GB183" s="76"/>
      <c r="GC183" s="76"/>
      <c r="GD183" s="76"/>
      <c r="GE183" s="76"/>
      <c r="GF183" s="76"/>
      <c r="GG183" s="76"/>
      <c r="GH183" s="76"/>
      <c r="GI183" s="76"/>
      <c r="GJ183" s="76"/>
      <c r="GK183" s="76"/>
      <c r="GL183" s="76"/>
      <c r="GM183" s="76"/>
      <c r="GN183" s="76"/>
      <c r="GO183" s="76"/>
      <c r="GP183" s="76"/>
      <c r="GQ183" s="76"/>
      <c r="GR183" s="76"/>
      <c r="GS183" s="76"/>
      <c r="GT183" s="76"/>
      <c r="GU183" s="76"/>
      <c r="GV183" s="76"/>
      <c r="GW183" s="76"/>
    </row>
    <row r="184" spans="7:205" ht="20.100000000000001" customHeight="1">
      <c r="G184" s="74"/>
      <c r="H184" s="74"/>
      <c r="I184" s="74"/>
      <c r="J184" s="74"/>
      <c r="K184" s="74"/>
      <c r="L184" s="74"/>
      <c r="M184" s="74"/>
      <c r="N184" s="74"/>
      <c r="O184" s="74"/>
      <c r="P184" s="74"/>
      <c r="Q184" s="74"/>
      <c r="R184" s="74"/>
      <c r="S184" s="74"/>
      <c r="T184" s="74"/>
      <c r="U184" s="74"/>
      <c r="V184" s="74"/>
      <c r="W184" s="74"/>
      <c r="X184" s="74"/>
      <c r="Y184" s="74"/>
      <c r="Z184" s="74"/>
      <c r="AA184" s="76"/>
      <c r="AB184" s="76"/>
      <c r="AC184" s="76"/>
      <c r="AD184" s="76"/>
      <c r="AE184" s="76"/>
      <c r="AF184" s="76"/>
      <c r="AG184" s="76"/>
      <c r="AH184" s="76"/>
      <c r="AI184" s="76"/>
      <c r="AJ184" s="76"/>
      <c r="AK184" s="76"/>
      <c r="AL184" s="76"/>
      <c r="AM184" s="76"/>
      <c r="AN184" s="76"/>
      <c r="AO184" s="76"/>
      <c r="AP184" s="76"/>
      <c r="AQ184" s="76"/>
      <c r="AR184" s="76"/>
      <c r="AS184" s="76"/>
      <c r="AT184" s="76"/>
      <c r="AU184" s="76"/>
      <c r="AV184" s="76"/>
      <c r="AW184" s="76"/>
      <c r="AX184" s="76"/>
      <c r="AY184" s="76"/>
      <c r="AZ184" s="76"/>
      <c r="BA184" s="76"/>
      <c r="BB184" s="76"/>
      <c r="BC184" s="76"/>
      <c r="BD184" s="76"/>
      <c r="BE184" s="76"/>
      <c r="BF184" s="76"/>
      <c r="BG184" s="76"/>
      <c r="BH184" s="76"/>
      <c r="BI184" s="76"/>
      <c r="BJ184" s="76"/>
      <c r="BK184" s="76"/>
      <c r="BL184" s="76"/>
      <c r="BM184" s="76"/>
      <c r="BN184" s="76"/>
      <c r="BO184" s="76"/>
      <c r="BP184" s="76"/>
      <c r="BQ184" s="76"/>
      <c r="BR184" s="76"/>
      <c r="BS184" s="76"/>
      <c r="BT184" s="76"/>
      <c r="BU184" s="76"/>
      <c r="BV184" s="76"/>
      <c r="BW184" s="76"/>
      <c r="BX184" s="76"/>
      <c r="BY184" s="76"/>
      <c r="BZ184" s="76"/>
      <c r="CA184" s="76"/>
      <c r="CB184" s="76"/>
      <c r="CC184" s="76"/>
      <c r="CD184" s="76"/>
      <c r="CE184" s="76"/>
      <c r="CF184" s="76"/>
      <c r="CG184" s="76"/>
      <c r="CH184" s="76"/>
      <c r="CI184" s="76"/>
      <c r="CJ184" s="76"/>
      <c r="CK184" s="76"/>
      <c r="CL184" s="76"/>
      <c r="CM184" s="76"/>
      <c r="CN184" s="76"/>
      <c r="CO184" s="76"/>
      <c r="CP184" s="76"/>
      <c r="CQ184" s="76"/>
      <c r="CR184" s="76"/>
      <c r="CS184" s="76"/>
      <c r="CT184" s="76"/>
      <c r="CU184" s="76"/>
      <c r="CV184" s="76"/>
      <c r="CW184" s="76"/>
      <c r="CX184" s="76"/>
      <c r="CY184" s="76"/>
      <c r="CZ184" s="76"/>
      <c r="DA184" s="76"/>
      <c r="DB184" s="76"/>
      <c r="DC184" s="76"/>
      <c r="DD184" s="76"/>
      <c r="DE184" s="76"/>
      <c r="DF184" s="76"/>
      <c r="DG184" s="76"/>
      <c r="DH184" s="76"/>
      <c r="DI184" s="76"/>
      <c r="DJ184" s="76"/>
      <c r="DK184" s="76"/>
      <c r="DL184" s="76"/>
      <c r="DM184" s="76"/>
      <c r="DN184" s="76"/>
      <c r="DO184" s="76"/>
      <c r="DP184" s="76"/>
      <c r="DQ184" s="76"/>
      <c r="DR184" s="76"/>
      <c r="DS184" s="76"/>
      <c r="DT184" s="76"/>
      <c r="DU184" s="76"/>
      <c r="DV184" s="76"/>
      <c r="DW184" s="76"/>
      <c r="DX184" s="76"/>
      <c r="DY184" s="76"/>
      <c r="DZ184" s="76"/>
      <c r="EA184" s="76"/>
      <c r="EB184" s="76"/>
      <c r="EC184" s="76"/>
      <c r="ED184" s="76"/>
      <c r="EE184" s="76"/>
      <c r="EF184" s="76"/>
      <c r="EG184" s="76"/>
      <c r="EH184" s="76"/>
      <c r="EI184" s="76"/>
      <c r="EJ184" s="76"/>
      <c r="EK184" s="76"/>
      <c r="EL184" s="76"/>
      <c r="EM184" s="76"/>
      <c r="EN184" s="76"/>
      <c r="EO184" s="76"/>
      <c r="EP184" s="76"/>
      <c r="EQ184" s="76"/>
      <c r="ER184" s="76"/>
      <c r="ES184" s="76"/>
      <c r="ET184" s="76"/>
      <c r="EU184" s="76"/>
      <c r="EV184" s="76"/>
      <c r="EW184" s="76"/>
      <c r="EX184" s="76"/>
      <c r="EY184" s="76"/>
      <c r="EZ184" s="76"/>
      <c r="FA184" s="76"/>
      <c r="FB184" s="76"/>
      <c r="FC184" s="76"/>
      <c r="FD184" s="76"/>
      <c r="FE184" s="76"/>
      <c r="FF184" s="76"/>
      <c r="FG184" s="76"/>
      <c r="FH184" s="76"/>
      <c r="FI184" s="76"/>
      <c r="FJ184" s="76"/>
      <c r="FK184" s="76"/>
      <c r="FL184" s="76"/>
      <c r="FM184" s="76"/>
      <c r="FN184" s="76"/>
      <c r="FO184" s="76"/>
      <c r="FP184" s="76"/>
      <c r="FQ184" s="76"/>
      <c r="FR184" s="76"/>
      <c r="FS184" s="76"/>
      <c r="FT184" s="76"/>
      <c r="FU184" s="76"/>
      <c r="FV184" s="76"/>
      <c r="FW184" s="76"/>
      <c r="FX184" s="76"/>
      <c r="FY184" s="76"/>
      <c r="FZ184" s="76"/>
      <c r="GA184" s="76"/>
      <c r="GB184" s="76"/>
      <c r="GC184" s="76"/>
      <c r="GD184" s="76"/>
      <c r="GE184" s="76"/>
      <c r="GF184" s="76"/>
      <c r="GG184" s="76"/>
      <c r="GH184" s="76"/>
      <c r="GI184" s="76"/>
      <c r="GJ184" s="76"/>
      <c r="GK184" s="76"/>
      <c r="GL184" s="76"/>
      <c r="GM184" s="76"/>
      <c r="GN184" s="76"/>
      <c r="GO184" s="76"/>
      <c r="GP184" s="76"/>
      <c r="GQ184" s="76"/>
      <c r="GR184" s="76"/>
      <c r="GS184" s="76"/>
      <c r="GT184" s="76"/>
      <c r="GU184" s="76"/>
      <c r="GV184" s="76"/>
      <c r="GW184" s="76"/>
    </row>
    <row r="185" spans="7:205" ht="20.100000000000001" customHeight="1">
      <c r="G185" s="74"/>
      <c r="H185" s="74"/>
      <c r="I185" s="74"/>
      <c r="J185" s="74"/>
      <c r="K185" s="74"/>
      <c r="L185" s="74"/>
      <c r="M185" s="74"/>
      <c r="N185" s="74"/>
      <c r="O185" s="74"/>
      <c r="P185" s="74"/>
      <c r="Q185" s="74"/>
      <c r="R185" s="74"/>
      <c r="S185" s="74"/>
      <c r="T185" s="74"/>
      <c r="U185" s="74"/>
      <c r="V185" s="74"/>
      <c r="W185" s="74"/>
      <c r="X185" s="74"/>
      <c r="Y185" s="74"/>
      <c r="Z185" s="74"/>
      <c r="AA185" s="76"/>
      <c r="AB185" s="76"/>
      <c r="AC185" s="76"/>
      <c r="AD185" s="76"/>
      <c r="AE185" s="76"/>
      <c r="AF185" s="76"/>
      <c r="AG185" s="76"/>
      <c r="AH185" s="76"/>
      <c r="AI185" s="76"/>
      <c r="AJ185" s="76"/>
      <c r="AK185" s="76"/>
      <c r="AL185" s="76"/>
      <c r="AM185" s="76"/>
      <c r="AN185" s="76"/>
      <c r="AO185" s="76"/>
      <c r="AP185" s="76"/>
      <c r="AQ185" s="76"/>
      <c r="AR185" s="76"/>
      <c r="AS185" s="76"/>
      <c r="AT185" s="76"/>
      <c r="AU185" s="76"/>
      <c r="AV185" s="76"/>
      <c r="AW185" s="76"/>
      <c r="AX185" s="76"/>
      <c r="AY185" s="76"/>
      <c r="AZ185" s="76"/>
      <c r="BA185" s="76"/>
      <c r="BB185" s="76"/>
      <c r="BC185" s="76"/>
      <c r="BD185" s="76"/>
      <c r="BE185" s="76"/>
      <c r="BF185" s="76"/>
      <c r="BG185" s="76"/>
      <c r="BH185" s="76"/>
      <c r="BI185" s="76"/>
      <c r="BJ185" s="76"/>
      <c r="BK185" s="76"/>
      <c r="BL185" s="76"/>
      <c r="BM185" s="76"/>
      <c r="BN185" s="76"/>
      <c r="BO185" s="76"/>
      <c r="BP185" s="76"/>
      <c r="BQ185" s="76"/>
      <c r="BR185" s="76"/>
      <c r="BS185" s="76"/>
      <c r="BT185" s="76"/>
      <c r="BU185" s="76"/>
      <c r="BV185" s="76"/>
      <c r="BW185" s="76"/>
      <c r="BX185" s="76"/>
      <c r="BY185" s="76"/>
      <c r="BZ185" s="76"/>
      <c r="CA185" s="76"/>
      <c r="CB185" s="76"/>
      <c r="CC185" s="76"/>
      <c r="CD185" s="76"/>
      <c r="CE185" s="76"/>
      <c r="CF185" s="76"/>
      <c r="CG185" s="76"/>
      <c r="CH185" s="76"/>
      <c r="CI185" s="76"/>
      <c r="CJ185" s="76"/>
      <c r="CK185" s="76"/>
      <c r="CL185" s="76"/>
      <c r="CM185" s="76"/>
      <c r="CN185" s="76"/>
      <c r="CO185" s="76"/>
      <c r="CP185" s="76"/>
      <c r="CQ185" s="76"/>
      <c r="CR185" s="76"/>
      <c r="CS185" s="76"/>
      <c r="CT185" s="76"/>
      <c r="CU185" s="76"/>
      <c r="CV185" s="76"/>
      <c r="CW185" s="76"/>
      <c r="CX185" s="76"/>
      <c r="CY185" s="76"/>
      <c r="CZ185" s="76"/>
      <c r="DA185" s="76"/>
      <c r="DB185" s="76"/>
      <c r="DC185" s="76"/>
      <c r="DD185" s="76"/>
      <c r="DE185" s="76"/>
      <c r="DF185" s="76"/>
      <c r="DG185" s="76"/>
      <c r="DH185" s="76"/>
      <c r="DI185" s="76"/>
      <c r="DJ185" s="76"/>
      <c r="DK185" s="76"/>
      <c r="DL185" s="76"/>
      <c r="DM185" s="76"/>
      <c r="DN185" s="76"/>
      <c r="DO185" s="76"/>
      <c r="DP185" s="76"/>
      <c r="DQ185" s="76"/>
      <c r="DR185" s="76"/>
      <c r="DS185" s="76"/>
      <c r="DT185" s="76"/>
      <c r="DU185" s="76"/>
      <c r="DV185" s="76"/>
      <c r="DW185" s="76"/>
      <c r="DX185" s="76"/>
      <c r="DY185" s="76"/>
      <c r="DZ185" s="76"/>
      <c r="EA185" s="76"/>
      <c r="EB185" s="76"/>
      <c r="EC185" s="76"/>
      <c r="ED185" s="76"/>
      <c r="EE185" s="76"/>
      <c r="EF185" s="76"/>
      <c r="EG185" s="76"/>
      <c r="EH185" s="76"/>
      <c r="EI185" s="76"/>
      <c r="EJ185" s="76"/>
      <c r="EK185" s="76"/>
      <c r="EL185" s="76"/>
      <c r="EM185" s="76"/>
      <c r="EN185" s="76"/>
      <c r="EO185" s="76"/>
      <c r="EP185" s="76"/>
      <c r="EQ185" s="76"/>
      <c r="ER185" s="76"/>
      <c r="ES185" s="76"/>
      <c r="ET185" s="76"/>
      <c r="EU185" s="76"/>
      <c r="EV185" s="76"/>
      <c r="EW185" s="76"/>
      <c r="EX185" s="76"/>
      <c r="EY185" s="76"/>
      <c r="EZ185" s="76"/>
      <c r="FA185" s="76"/>
      <c r="FB185" s="76"/>
      <c r="FC185" s="76"/>
      <c r="FD185" s="76"/>
      <c r="FE185" s="76"/>
      <c r="FF185" s="76"/>
      <c r="FG185" s="76"/>
      <c r="FH185" s="76"/>
      <c r="FI185" s="76"/>
      <c r="FJ185" s="76"/>
      <c r="FK185" s="76"/>
      <c r="FL185" s="76"/>
      <c r="FM185" s="76"/>
      <c r="FN185" s="76"/>
      <c r="FO185" s="76"/>
      <c r="FP185" s="76"/>
      <c r="FQ185" s="76"/>
      <c r="FR185" s="76"/>
      <c r="FS185" s="76"/>
      <c r="FT185" s="76"/>
      <c r="FU185" s="76"/>
      <c r="FV185" s="76"/>
      <c r="FW185" s="76"/>
      <c r="FX185" s="76"/>
      <c r="FY185" s="76"/>
      <c r="FZ185" s="76"/>
      <c r="GA185" s="76"/>
      <c r="GB185" s="76"/>
      <c r="GC185" s="76"/>
      <c r="GD185" s="76"/>
      <c r="GE185" s="76"/>
      <c r="GF185" s="76"/>
      <c r="GG185" s="76"/>
      <c r="GH185" s="76"/>
      <c r="GI185" s="76"/>
      <c r="GJ185" s="76"/>
      <c r="GK185" s="76"/>
      <c r="GL185" s="76"/>
      <c r="GM185" s="76"/>
      <c r="GN185" s="76"/>
      <c r="GO185" s="76"/>
      <c r="GP185" s="76"/>
      <c r="GQ185" s="76"/>
      <c r="GR185" s="76"/>
      <c r="GS185" s="76"/>
      <c r="GT185" s="76"/>
      <c r="GU185" s="76"/>
      <c r="GV185" s="76"/>
      <c r="GW185" s="76"/>
    </row>
    <row r="186" spans="7:205" ht="20.100000000000001" customHeight="1">
      <c r="G186" s="74"/>
      <c r="H186" s="74"/>
      <c r="I186" s="74"/>
      <c r="J186" s="74"/>
      <c r="K186" s="74"/>
      <c r="L186" s="74"/>
      <c r="M186" s="74"/>
      <c r="N186" s="74"/>
      <c r="O186" s="74"/>
      <c r="P186" s="74"/>
      <c r="Q186" s="74"/>
      <c r="R186" s="74"/>
      <c r="S186" s="74"/>
      <c r="T186" s="74"/>
      <c r="U186" s="74"/>
      <c r="V186" s="74"/>
      <c r="W186" s="74"/>
      <c r="X186" s="74"/>
      <c r="Y186" s="74"/>
      <c r="Z186" s="74"/>
      <c r="AA186" s="76"/>
      <c r="AB186" s="76"/>
      <c r="AC186" s="76"/>
      <c r="AD186" s="76"/>
      <c r="AE186" s="76"/>
      <c r="AF186" s="76"/>
      <c r="AG186" s="76"/>
      <c r="AH186" s="76"/>
      <c r="AI186" s="76"/>
      <c r="AJ186" s="76"/>
      <c r="AK186" s="76"/>
      <c r="AL186" s="76"/>
      <c r="AM186" s="76"/>
      <c r="AN186" s="76"/>
      <c r="AO186" s="76"/>
      <c r="AP186" s="76"/>
      <c r="AQ186" s="76"/>
      <c r="AR186" s="76"/>
      <c r="AS186" s="76"/>
      <c r="AT186" s="76"/>
      <c r="AU186" s="76"/>
      <c r="AV186" s="76"/>
      <c r="AW186" s="76"/>
      <c r="AX186" s="76"/>
      <c r="AY186" s="76"/>
      <c r="AZ186" s="76"/>
      <c r="BA186" s="76"/>
      <c r="BB186" s="76"/>
      <c r="BC186" s="76"/>
      <c r="BD186" s="76"/>
      <c r="BE186" s="76"/>
      <c r="BF186" s="76"/>
      <c r="BG186" s="76"/>
      <c r="BH186" s="76"/>
      <c r="BI186" s="76"/>
      <c r="BJ186" s="76"/>
      <c r="BK186" s="76"/>
      <c r="BL186" s="76"/>
      <c r="BM186" s="76"/>
      <c r="BN186" s="76"/>
      <c r="BO186" s="76"/>
      <c r="BP186" s="76"/>
      <c r="BQ186" s="76"/>
      <c r="BR186" s="76"/>
      <c r="BS186" s="76"/>
      <c r="BT186" s="76"/>
      <c r="BU186" s="76"/>
      <c r="BV186" s="76"/>
      <c r="BW186" s="76"/>
      <c r="BX186" s="76"/>
      <c r="BY186" s="76"/>
      <c r="BZ186" s="76"/>
      <c r="CA186" s="76"/>
      <c r="CB186" s="76"/>
      <c r="CC186" s="76"/>
      <c r="CD186" s="76"/>
      <c r="CE186" s="76"/>
      <c r="CF186" s="76"/>
      <c r="CG186" s="76"/>
      <c r="CH186" s="76"/>
      <c r="CI186" s="76"/>
      <c r="CJ186" s="76"/>
      <c r="CK186" s="76"/>
      <c r="CL186" s="76"/>
      <c r="CM186" s="76"/>
      <c r="CN186" s="76"/>
      <c r="CO186" s="76"/>
      <c r="CP186" s="76"/>
      <c r="CQ186" s="76"/>
      <c r="CR186" s="76"/>
      <c r="CS186" s="76"/>
      <c r="CT186" s="76"/>
      <c r="CU186" s="76"/>
      <c r="CV186" s="76"/>
      <c r="CW186" s="76"/>
      <c r="CX186" s="76"/>
      <c r="CY186" s="76"/>
      <c r="CZ186" s="76"/>
      <c r="DA186" s="76"/>
      <c r="DB186" s="76"/>
      <c r="DC186" s="76"/>
      <c r="DD186" s="76"/>
      <c r="DE186" s="76"/>
      <c r="DF186" s="76"/>
      <c r="DG186" s="76"/>
      <c r="DH186" s="76"/>
      <c r="DI186" s="76"/>
      <c r="DJ186" s="76"/>
      <c r="DK186" s="76"/>
      <c r="DL186" s="76"/>
      <c r="DM186" s="76"/>
      <c r="DN186" s="76"/>
      <c r="DO186" s="76"/>
      <c r="DP186" s="76"/>
      <c r="DQ186" s="76"/>
      <c r="DR186" s="76"/>
      <c r="DS186" s="76"/>
      <c r="DT186" s="76"/>
      <c r="DU186" s="76"/>
      <c r="DV186" s="76"/>
      <c r="DW186" s="76"/>
      <c r="DX186" s="76"/>
      <c r="DY186" s="76"/>
      <c r="DZ186" s="76"/>
      <c r="EA186" s="76"/>
      <c r="EB186" s="76"/>
      <c r="EC186" s="76"/>
      <c r="ED186" s="76"/>
      <c r="EE186" s="76"/>
      <c r="EF186" s="76"/>
      <c r="EG186" s="76"/>
      <c r="EH186" s="76"/>
      <c r="EI186" s="76"/>
      <c r="EJ186" s="76"/>
      <c r="EK186" s="76"/>
      <c r="EL186" s="76"/>
      <c r="EM186" s="76"/>
      <c r="EN186" s="76"/>
      <c r="EO186" s="76"/>
      <c r="EP186" s="76"/>
      <c r="EQ186" s="76"/>
      <c r="ER186" s="76"/>
      <c r="ES186" s="76"/>
      <c r="ET186" s="76"/>
      <c r="EU186" s="76"/>
      <c r="EV186" s="76"/>
      <c r="EW186" s="76"/>
      <c r="EX186" s="76"/>
      <c r="EY186" s="76"/>
      <c r="EZ186" s="76"/>
      <c r="FA186" s="76"/>
      <c r="FB186" s="76"/>
      <c r="FC186" s="76"/>
      <c r="FD186" s="76"/>
      <c r="FE186" s="76"/>
      <c r="FF186" s="76"/>
      <c r="FG186" s="76"/>
      <c r="FH186" s="76"/>
      <c r="FI186" s="76"/>
      <c r="FJ186" s="76"/>
      <c r="FK186" s="76"/>
      <c r="FL186" s="76"/>
      <c r="FM186" s="76"/>
      <c r="FN186" s="76"/>
      <c r="FO186" s="76"/>
      <c r="FP186" s="76"/>
      <c r="FQ186" s="76"/>
      <c r="FR186" s="76"/>
      <c r="FS186" s="76"/>
      <c r="FT186" s="76"/>
      <c r="FU186" s="76"/>
      <c r="FV186" s="76"/>
      <c r="FW186" s="76"/>
      <c r="FX186" s="76"/>
      <c r="FY186" s="76"/>
      <c r="FZ186" s="76"/>
      <c r="GA186" s="76"/>
      <c r="GB186" s="76"/>
      <c r="GC186" s="76"/>
      <c r="GD186" s="76"/>
      <c r="GE186" s="76"/>
      <c r="GF186" s="76"/>
      <c r="GG186" s="76"/>
      <c r="GH186" s="76"/>
      <c r="GI186" s="76"/>
      <c r="GJ186" s="76"/>
      <c r="GK186" s="76"/>
      <c r="GL186" s="76"/>
      <c r="GM186" s="76"/>
      <c r="GN186" s="76"/>
      <c r="GO186" s="76"/>
      <c r="GP186" s="76"/>
      <c r="GQ186" s="76"/>
      <c r="GR186" s="76"/>
      <c r="GS186" s="76"/>
      <c r="GT186" s="76"/>
      <c r="GU186" s="76"/>
      <c r="GV186" s="76"/>
      <c r="GW186" s="76"/>
    </row>
    <row r="187" spans="7:205" ht="20.100000000000001" customHeight="1">
      <c r="G187" s="74"/>
      <c r="H187" s="74"/>
      <c r="I187" s="74"/>
      <c r="J187" s="74"/>
      <c r="K187" s="74"/>
      <c r="L187" s="74"/>
      <c r="M187" s="74"/>
      <c r="N187" s="74"/>
      <c r="O187" s="74"/>
      <c r="P187" s="74"/>
      <c r="Q187" s="74"/>
      <c r="R187" s="74"/>
      <c r="S187" s="74"/>
      <c r="T187" s="74"/>
      <c r="U187" s="74"/>
      <c r="V187" s="74"/>
      <c r="W187" s="74"/>
      <c r="X187" s="74"/>
      <c r="Y187" s="74"/>
      <c r="Z187" s="74"/>
      <c r="AA187" s="76"/>
      <c r="AB187" s="76"/>
      <c r="AC187" s="76"/>
      <c r="AD187" s="76"/>
      <c r="AE187" s="76"/>
      <c r="AF187" s="76"/>
      <c r="AG187" s="76"/>
      <c r="AH187" s="76"/>
      <c r="AI187" s="76"/>
      <c r="AJ187" s="76"/>
      <c r="AK187" s="76"/>
      <c r="AL187" s="76"/>
      <c r="AM187" s="76"/>
      <c r="AN187" s="76"/>
      <c r="AO187" s="76"/>
      <c r="AP187" s="76"/>
      <c r="AQ187" s="76"/>
      <c r="AR187" s="76"/>
      <c r="AS187" s="76"/>
      <c r="AT187" s="76"/>
      <c r="AU187" s="76"/>
      <c r="AV187" s="76"/>
      <c r="AW187" s="76"/>
      <c r="AX187" s="76"/>
      <c r="AY187" s="76"/>
      <c r="AZ187" s="76"/>
      <c r="BA187" s="76"/>
      <c r="BB187" s="76"/>
      <c r="BC187" s="76"/>
      <c r="BD187" s="76"/>
      <c r="BE187" s="76"/>
      <c r="BF187" s="76"/>
      <c r="BG187" s="76"/>
      <c r="BH187" s="76"/>
      <c r="BI187" s="76"/>
      <c r="BJ187" s="76"/>
      <c r="BK187" s="76"/>
      <c r="BL187" s="76"/>
      <c r="BM187" s="76"/>
      <c r="BN187" s="76"/>
      <c r="BO187" s="76"/>
      <c r="BP187" s="76"/>
      <c r="BQ187" s="76"/>
      <c r="BR187" s="76"/>
      <c r="BS187" s="76"/>
      <c r="BT187" s="76"/>
      <c r="BU187" s="76"/>
      <c r="BV187" s="76"/>
      <c r="BW187" s="76"/>
      <c r="BX187" s="76"/>
      <c r="BY187" s="76"/>
      <c r="BZ187" s="76"/>
      <c r="CA187" s="76"/>
      <c r="CB187" s="76"/>
      <c r="CC187" s="76"/>
      <c r="CD187" s="76"/>
      <c r="CE187" s="76"/>
      <c r="CF187" s="76"/>
      <c r="CG187" s="76"/>
      <c r="CH187" s="76"/>
      <c r="CI187" s="76"/>
      <c r="CJ187" s="76"/>
      <c r="CK187" s="76"/>
      <c r="CL187" s="76"/>
      <c r="CM187" s="76"/>
      <c r="CN187" s="76"/>
      <c r="CO187" s="76"/>
      <c r="CP187" s="76"/>
      <c r="CQ187" s="76"/>
      <c r="CR187" s="76"/>
      <c r="CS187" s="76"/>
      <c r="CT187" s="76"/>
      <c r="CU187" s="76"/>
      <c r="CV187" s="76"/>
      <c r="CW187" s="76"/>
      <c r="CX187" s="76"/>
      <c r="CY187" s="76"/>
      <c r="CZ187" s="76"/>
      <c r="DA187" s="76"/>
      <c r="DB187" s="76"/>
      <c r="DC187" s="76"/>
      <c r="DD187" s="76"/>
      <c r="DE187" s="76"/>
      <c r="DF187" s="76"/>
      <c r="DG187" s="76"/>
      <c r="DH187" s="76"/>
      <c r="DI187" s="76"/>
      <c r="DJ187" s="76"/>
      <c r="DK187" s="76"/>
      <c r="DL187" s="76"/>
      <c r="DM187" s="76"/>
      <c r="DN187" s="76"/>
      <c r="DO187" s="76"/>
      <c r="DP187" s="76"/>
      <c r="DQ187" s="76"/>
      <c r="DR187" s="76"/>
      <c r="DS187" s="76"/>
      <c r="DT187" s="76"/>
      <c r="DU187" s="76"/>
      <c r="DV187" s="76"/>
      <c r="DW187" s="76"/>
      <c r="DX187" s="76"/>
      <c r="DY187" s="76"/>
      <c r="DZ187" s="76"/>
      <c r="EA187" s="76"/>
      <c r="EB187" s="76"/>
      <c r="EC187" s="76"/>
      <c r="ED187" s="76"/>
      <c r="EE187" s="76"/>
      <c r="EF187" s="76"/>
      <c r="EG187" s="76"/>
      <c r="EH187" s="76"/>
      <c r="EI187" s="76"/>
      <c r="EJ187" s="76"/>
      <c r="EK187" s="76"/>
      <c r="EL187" s="76"/>
      <c r="EM187" s="76"/>
      <c r="EN187" s="76"/>
      <c r="EO187" s="76"/>
      <c r="EP187" s="76"/>
      <c r="EQ187" s="76"/>
      <c r="ER187" s="76"/>
      <c r="ES187" s="76"/>
      <c r="ET187" s="76"/>
      <c r="EU187" s="76"/>
      <c r="EV187" s="76"/>
      <c r="EW187" s="76"/>
      <c r="EX187" s="76"/>
      <c r="EY187" s="76"/>
      <c r="EZ187" s="76"/>
      <c r="FA187" s="76"/>
      <c r="FB187" s="76"/>
      <c r="FC187" s="76"/>
      <c r="FD187" s="76"/>
      <c r="FE187" s="76"/>
      <c r="FF187" s="76"/>
      <c r="FG187" s="76"/>
      <c r="FH187" s="76"/>
      <c r="FI187" s="76"/>
      <c r="FJ187" s="76"/>
      <c r="FK187" s="76"/>
      <c r="FL187" s="76"/>
      <c r="FM187" s="76"/>
      <c r="FN187" s="76"/>
      <c r="FO187" s="76"/>
      <c r="FP187" s="76"/>
      <c r="FQ187" s="76"/>
      <c r="FR187" s="76"/>
      <c r="FS187" s="76"/>
      <c r="FT187" s="76"/>
      <c r="FU187" s="76"/>
      <c r="FV187" s="76"/>
      <c r="FW187" s="76"/>
      <c r="FX187" s="76"/>
      <c r="FY187" s="76"/>
      <c r="FZ187" s="76"/>
      <c r="GA187" s="76"/>
      <c r="GB187" s="76"/>
      <c r="GC187" s="76"/>
      <c r="GD187" s="76"/>
      <c r="GE187" s="76"/>
      <c r="GF187" s="76"/>
      <c r="GG187" s="76"/>
      <c r="GH187" s="76"/>
      <c r="GI187" s="76"/>
      <c r="GJ187" s="76"/>
      <c r="GK187" s="76"/>
      <c r="GL187" s="76"/>
      <c r="GM187" s="76"/>
      <c r="GN187" s="76"/>
      <c r="GO187" s="76"/>
      <c r="GP187" s="76"/>
      <c r="GQ187" s="76"/>
      <c r="GR187" s="76"/>
      <c r="GS187" s="76"/>
      <c r="GT187" s="76"/>
      <c r="GU187" s="76"/>
      <c r="GV187" s="76"/>
      <c r="GW187" s="76"/>
    </row>
    <row r="188" spans="7:205" ht="20.100000000000001" customHeight="1">
      <c r="G188" s="74"/>
      <c r="H188" s="74"/>
      <c r="I188" s="74"/>
      <c r="J188" s="74"/>
      <c r="K188" s="74"/>
      <c r="L188" s="74"/>
      <c r="M188" s="74"/>
      <c r="N188" s="74"/>
      <c r="O188" s="74"/>
      <c r="P188" s="74"/>
      <c r="Q188" s="74"/>
      <c r="R188" s="74"/>
      <c r="S188" s="74"/>
      <c r="T188" s="74"/>
      <c r="U188" s="74"/>
      <c r="V188" s="74"/>
      <c r="W188" s="74"/>
      <c r="X188" s="74"/>
      <c r="Y188" s="74"/>
      <c r="Z188" s="74"/>
      <c r="AA188" s="76"/>
      <c r="AB188" s="76"/>
      <c r="AC188" s="76"/>
      <c r="AD188" s="76"/>
      <c r="AE188" s="76"/>
      <c r="AF188" s="76"/>
      <c r="AG188" s="76"/>
      <c r="AH188" s="76"/>
      <c r="AI188" s="76"/>
      <c r="AJ188" s="76"/>
      <c r="AK188" s="76"/>
      <c r="AL188" s="76"/>
      <c r="AM188" s="76"/>
      <c r="AN188" s="76"/>
      <c r="AO188" s="76"/>
      <c r="AP188" s="76"/>
      <c r="AQ188" s="76"/>
      <c r="AR188" s="76"/>
      <c r="AS188" s="76"/>
      <c r="AT188" s="76"/>
      <c r="AU188" s="76"/>
      <c r="AV188" s="76"/>
      <c r="AW188" s="76"/>
      <c r="AX188" s="76"/>
      <c r="AY188" s="76"/>
      <c r="AZ188" s="76"/>
      <c r="BA188" s="76"/>
      <c r="BB188" s="76"/>
      <c r="BC188" s="76"/>
      <c r="BD188" s="76"/>
      <c r="BE188" s="76"/>
      <c r="BF188" s="76"/>
      <c r="BG188" s="76"/>
      <c r="BH188" s="76"/>
      <c r="BI188" s="76"/>
      <c r="BJ188" s="76"/>
      <c r="BK188" s="76"/>
      <c r="BL188" s="76"/>
      <c r="BM188" s="76"/>
      <c r="BN188" s="76"/>
      <c r="BO188" s="76"/>
      <c r="BP188" s="76"/>
      <c r="BQ188" s="76"/>
      <c r="BR188" s="76"/>
      <c r="BS188" s="76"/>
      <c r="BT188" s="76"/>
      <c r="BU188" s="76"/>
      <c r="BV188" s="76"/>
      <c r="BW188" s="76"/>
      <c r="BX188" s="76"/>
      <c r="BY188" s="76"/>
      <c r="BZ188" s="76"/>
      <c r="CA188" s="76"/>
      <c r="CB188" s="76"/>
      <c r="CC188" s="76"/>
      <c r="CD188" s="76"/>
      <c r="CE188" s="76"/>
      <c r="CF188" s="76"/>
      <c r="CG188" s="76"/>
      <c r="CH188" s="76"/>
      <c r="CI188" s="76"/>
      <c r="CJ188" s="76"/>
      <c r="CK188" s="76"/>
      <c r="CL188" s="76"/>
      <c r="CM188" s="76"/>
      <c r="CN188" s="76"/>
      <c r="CO188" s="76"/>
      <c r="CP188" s="76"/>
      <c r="CQ188" s="76"/>
      <c r="CR188" s="76"/>
      <c r="CS188" s="76"/>
      <c r="CT188" s="76"/>
      <c r="CU188" s="76"/>
      <c r="CV188" s="76"/>
      <c r="CW188" s="76"/>
      <c r="CX188" s="76"/>
      <c r="CY188" s="76"/>
      <c r="CZ188" s="76"/>
      <c r="DA188" s="76"/>
      <c r="DB188" s="76"/>
      <c r="DC188" s="76"/>
      <c r="DD188" s="76"/>
      <c r="DE188" s="76"/>
      <c r="DF188" s="76"/>
      <c r="DG188" s="76"/>
      <c r="DH188" s="76"/>
      <c r="DI188" s="76"/>
      <c r="DJ188" s="76"/>
      <c r="DK188" s="76"/>
      <c r="DL188" s="76"/>
      <c r="DM188" s="76"/>
      <c r="DN188" s="76"/>
      <c r="DO188" s="76"/>
      <c r="DP188" s="76"/>
      <c r="DQ188" s="76"/>
      <c r="DR188" s="76"/>
      <c r="DS188" s="76"/>
      <c r="DT188" s="76"/>
      <c r="DU188" s="76"/>
      <c r="DV188" s="76"/>
      <c r="DW188" s="76"/>
      <c r="DX188" s="76"/>
      <c r="DY188" s="76"/>
      <c r="DZ188" s="76"/>
      <c r="EA188" s="76"/>
      <c r="EB188" s="76"/>
      <c r="EC188" s="76"/>
      <c r="ED188" s="76"/>
      <c r="EE188" s="76"/>
      <c r="EF188" s="76"/>
      <c r="EG188" s="76"/>
      <c r="EH188" s="76"/>
      <c r="EI188" s="76"/>
      <c r="EJ188" s="76"/>
      <c r="EK188" s="76"/>
      <c r="EL188" s="76"/>
      <c r="EM188" s="76"/>
      <c r="EN188" s="76"/>
      <c r="EO188" s="76"/>
      <c r="EP188" s="76"/>
      <c r="EQ188" s="76"/>
      <c r="ER188" s="76"/>
      <c r="ES188" s="76"/>
      <c r="ET188" s="76"/>
      <c r="EU188" s="76"/>
      <c r="EV188" s="76"/>
      <c r="EW188" s="76"/>
      <c r="EX188" s="76"/>
      <c r="EY188" s="76"/>
      <c r="EZ188" s="76"/>
      <c r="FA188" s="76"/>
      <c r="FB188" s="76"/>
      <c r="FC188" s="76"/>
      <c r="FD188" s="76"/>
      <c r="FE188" s="76"/>
      <c r="FF188" s="76"/>
      <c r="FG188" s="76"/>
      <c r="FH188" s="76"/>
      <c r="FI188" s="76"/>
      <c r="FJ188" s="76"/>
      <c r="FK188" s="76"/>
      <c r="FL188" s="76"/>
      <c r="FM188" s="76"/>
      <c r="FN188" s="76"/>
      <c r="FO188" s="76"/>
      <c r="FP188" s="76"/>
      <c r="FQ188" s="76"/>
      <c r="FR188" s="76"/>
      <c r="FS188" s="76"/>
      <c r="FT188" s="76"/>
      <c r="FU188" s="76"/>
      <c r="FV188" s="76"/>
      <c r="FW188" s="76"/>
      <c r="FX188" s="76"/>
      <c r="FY188" s="76"/>
      <c r="FZ188" s="76"/>
      <c r="GA188" s="76"/>
      <c r="GB188" s="76"/>
      <c r="GC188" s="76"/>
      <c r="GD188" s="76"/>
      <c r="GE188" s="76"/>
      <c r="GF188" s="76"/>
      <c r="GG188" s="76"/>
      <c r="GH188" s="76"/>
      <c r="GI188" s="76"/>
      <c r="GJ188" s="76"/>
      <c r="GK188" s="76"/>
      <c r="GL188" s="76"/>
      <c r="GM188" s="76"/>
      <c r="GN188" s="76"/>
      <c r="GO188" s="76"/>
      <c r="GP188" s="76"/>
      <c r="GQ188" s="76"/>
      <c r="GR188" s="76"/>
      <c r="GS188" s="76"/>
      <c r="GT188" s="76"/>
      <c r="GU188" s="76"/>
      <c r="GV188" s="76"/>
      <c r="GW188" s="76"/>
    </row>
    <row r="189" spans="7:205" ht="20.100000000000001" customHeight="1">
      <c r="G189" s="74"/>
      <c r="H189" s="74"/>
      <c r="I189" s="74"/>
      <c r="J189" s="74"/>
      <c r="K189" s="74"/>
      <c r="L189" s="74"/>
      <c r="M189" s="74"/>
      <c r="N189" s="74"/>
      <c r="O189" s="74"/>
      <c r="P189" s="74"/>
      <c r="Q189" s="74"/>
      <c r="R189" s="74"/>
      <c r="S189" s="74"/>
      <c r="T189" s="74"/>
      <c r="U189" s="74"/>
      <c r="V189" s="74"/>
      <c r="W189" s="74"/>
      <c r="X189" s="74"/>
      <c r="Y189" s="74"/>
      <c r="Z189" s="74"/>
      <c r="AA189" s="76"/>
      <c r="AB189" s="76"/>
      <c r="AC189" s="76"/>
      <c r="AD189" s="76"/>
      <c r="AE189" s="76"/>
      <c r="AF189" s="76"/>
      <c r="AG189" s="76"/>
      <c r="AH189" s="76"/>
      <c r="AI189" s="76"/>
      <c r="AJ189" s="76"/>
      <c r="AK189" s="76"/>
      <c r="AL189" s="76"/>
      <c r="AM189" s="76"/>
      <c r="AN189" s="76"/>
      <c r="AO189" s="76"/>
      <c r="AP189" s="76"/>
      <c r="AQ189" s="76"/>
      <c r="AR189" s="76"/>
      <c r="AS189" s="76"/>
      <c r="AT189" s="76"/>
      <c r="AU189" s="76"/>
      <c r="AV189" s="76"/>
      <c r="AW189" s="76"/>
      <c r="AX189" s="76"/>
      <c r="AY189" s="76"/>
      <c r="AZ189" s="76"/>
      <c r="BA189" s="76"/>
      <c r="BB189" s="76"/>
      <c r="BC189" s="76"/>
      <c r="BD189" s="76"/>
      <c r="BE189" s="76"/>
      <c r="BF189" s="76"/>
      <c r="BG189" s="76"/>
      <c r="BH189" s="76"/>
      <c r="BI189" s="76"/>
      <c r="BJ189" s="76"/>
      <c r="BK189" s="76"/>
      <c r="BL189" s="76"/>
      <c r="BM189" s="76"/>
      <c r="BN189" s="76"/>
      <c r="BO189" s="76"/>
      <c r="BP189" s="76"/>
      <c r="BQ189" s="76"/>
      <c r="BR189" s="76"/>
      <c r="BS189" s="76"/>
      <c r="BT189" s="76"/>
      <c r="BU189" s="76"/>
      <c r="BV189" s="76"/>
      <c r="BW189" s="76"/>
      <c r="BX189" s="76"/>
      <c r="BY189" s="76"/>
      <c r="BZ189" s="76"/>
      <c r="CA189" s="76"/>
      <c r="CB189" s="76"/>
      <c r="CC189" s="76"/>
      <c r="CD189" s="76"/>
      <c r="CE189" s="76"/>
      <c r="CF189" s="76"/>
      <c r="CG189" s="76"/>
      <c r="CH189" s="76"/>
      <c r="CI189" s="76"/>
      <c r="CJ189" s="76"/>
      <c r="CK189" s="76"/>
      <c r="CL189" s="76"/>
      <c r="CM189" s="76"/>
      <c r="CN189" s="76"/>
      <c r="CO189" s="76"/>
      <c r="CP189" s="76"/>
      <c r="CQ189" s="76"/>
      <c r="CR189" s="76"/>
      <c r="CS189" s="76"/>
      <c r="CT189" s="76"/>
      <c r="CU189" s="76"/>
      <c r="CV189" s="76"/>
      <c r="CW189" s="76"/>
      <c r="CX189" s="76"/>
      <c r="CY189" s="76"/>
      <c r="CZ189" s="76"/>
      <c r="DA189" s="76"/>
      <c r="DB189" s="76"/>
      <c r="DC189" s="76"/>
      <c r="DD189" s="76"/>
      <c r="DE189" s="76"/>
      <c r="DF189" s="76"/>
      <c r="DG189" s="76"/>
      <c r="DH189" s="76"/>
      <c r="DI189" s="76"/>
      <c r="DJ189" s="76"/>
      <c r="DK189" s="76"/>
      <c r="DL189" s="76"/>
      <c r="DM189" s="76"/>
      <c r="DN189" s="76"/>
      <c r="DO189" s="76"/>
      <c r="DP189" s="76"/>
      <c r="DQ189" s="76"/>
      <c r="DR189" s="76"/>
      <c r="DS189" s="76"/>
      <c r="DT189" s="76"/>
      <c r="DU189" s="76"/>
      <c r="DV189" s="76"/>
      <c r="DW189" s="76"/>
      <c r="DX189" s="76"/>
      <c r="DY189" s="76"/>
      <c r="DZ189" s="76"/>
      <c r="EA189" s="76"/>
      <c r="EB189" s="76"/>
      <c r="EC189" s="76"/>
      <c r="ED189" s="76"/>
      <c r="EE189" s="76"/>
      <c r="EF189" s="76"/>
      <c r="EG189" s="76"/>
      <c r="EH189" s="76"/>
      <c r="EI189" s="76"/>
      <c r="EJ189" s="76"/>
      <c r="EK189" s="76"/>
      <c r="EL189" s="76"/>
      <c r="EM189" s="76"/>
      <c r="EN189" s="76"/>
      <c r="EO189" s="76"/>
      <c r="EP189" s="76"/>
      <c r="EQ189" s="76"/>
      <c r="ER189" s="76"/>
      <c r="ES189" s="76"/>
      <c r="ET189" s="76"/>
      <c r="EU189" s="76"/>
      <c r="EV189" s="76"/>
      <c r="EW189" s="76"/>
      <c r="EX189" s="76"/>
      <c r="EY189" s="76"/>
      <c r="EZ189" s="76"/>
      <c r="FA189" s="76"/>
      <c r="FB189" s="76"/>
      <c r="FC189" s="76"/>
      <c r="FD189" s="76"/>
      <c r="FE189" s="76"/>
      <c r="FF189" s="76"/>
      <c r="FG189" s="76"/>
      <c r="FH189" s="76"/>
      <c r="FI189" s="76"/>
      <c r="FJ189" s="76"/>
      <c r="FK189" s="76"/>
      <c r="FL189" s="76"/>
      <c r="FM189" s="76"/>
      <c r="FN189" s="76"/>
      <c r="FO189" s="76"/>
      <c r="FP189" s="76"/>
      <c r="FQ189" s="76"/>
      <c r="FR189" s="76"/>
      <c r="FS189" s="76"/>
      <c r="FT189" s="76"/>
      <c r="FU189" s="76"/>
      <c r="FV189" s="76"/>
      <c r="FW189" s="76"/>
      <c r="FX189" s="76"/>
      <c r="FY189" s="76"/>
      <c r="FZ189" s="76"/>
      <c r="GA189" s="76"/>
      <c r="GB189" s="76"/>
      <c r="GC189" s="76"/>
      <c r="GD189" s="76"/>
      <c r="GE189" s="76"/>
      <c r="GF189" s="76"/>
      <c r="GG189" s="76"/>
      <c r="GH189" s="76"/>
      <c r="GI189" s="76"/>
      <c r="GJ189" s="76"/>
      <c r="GK189" s="76"/>
      <c r="GL189" s="76"/>
      <c r="GM189" s="76"/>
      <c r="GN189" s="76"/>
      <c r="GO189" s="76"/>
      <c r="GP189" s="76"/>
      <c r="GQ189" s="76"/>
      <c r="GR189" s="76"/>
      <c r="GS189" s="76"/>
      <c r="GT189" s="76"/>
      <c r="GU189" s="76"/>
      <c r="GV189" s="76"/>
      <c r="GW189" s="76"/>
    </row>
    <row r="190" spans="7:205" ht="20.100000000000001" customHeight="1">
      <c r="G190" s="74"/>
      <c r="H190" s="74"/>
      <c r="I190" s="74"/>
      <c r="J190" s="74"/>
      <c r="K190" s="74"/>
      <c r="L190" s="74"/>
      <c r="M190" s="74"/>
      <c r="N190" s="74"/>
      <c r="O190" s="74"/>
      <c r="P190" s="74"/>
      <c r="Q190" s="74"/>
      <c r="R190" s="74"/>
      <c r="S190" s="74"/>
      <c r="T190" s="74"/>
      <c r="U190" s="74"/>
      <c r="V190" s="74"/>
      <c r="W190" s="74"/>
      <c r="X190" s="74"/>
      <c r="Y190" s="74"/>
      <c r="Z190" s="74"/>
      <c r="AA190" s="76"/>
      <c r="AB190" s="76"/>
      <c r="AC190" s="76"/>
      <c r="AD190" s="76"/>
      <c r="AE190" s="76"/>
      <c r="AF190" s="76"/>
      <c r="AG190" s="76"/>
      <c r="AH190" s="76"/>
      <c r="AI190" s="76"/>
      <c r="AJ190" s="76"/>
      <c r="AK190" s="76"/>
      <c r="AL190" s="76"/>
      <c r="AM190" s="76"/>
      <c r="AN190" s="76"/>
      <c r="AO190" s="76"/>
      <c r="AP190" s="76"/>
      <c r="AQ190" s="76"/>
      <c r="AR190" s="76"/>
      <c r="AS190" s="76"/>
      <c r="AT190" s="76"/>
      <c r="AU190" s="76"/>
      <c r="AV190" s="76"/>
      <c r="AW190" s="76"/>
      <c r="AX190" s="76"/>
      <c r="AY190" s="76"/>
      <c r="AZ190" s="76"/>
      <c r="BA190" s="76"/>
      <c r="BB190" s="76"/>
      <c r="BC190" s="76"/>
      <c r="BD190" s="76"/>
      <c r="BE190" s="76"/>
      <c r="BF190" s="76"/>
      <c r="BG190" s="76"/>
      <c r="BH190" s="76"/>
      <c r="BI190" s="76"/>
      <c r="BJ190" s="76"/>
      <c r="BK190" s="76"/>
      <c r="BL190" s="76"/>
      <c r="BM190" s="76"/>
      <c r="BN190" s="76"/>
      <c r="BO190" s="76"/>
      <c r="BP190" s="76"/>
      <c r="BQ190" s="76"/>
      <c r="BR190" s="76"/>
      <c r="BS190" s="76"/>
      <c r="BT190" s="76"/>
      <c r="BU190" s="76"/>
      <c r="BV190" s="76"/>
      <c r="BW190" s="76"/>
      <c r="BX190" s="76"/>
      <c r="BY190" s="76"/>
      <c r="BZ190" s="76"/>
      <c r="CA190" s="76"/>
      <c r="CB190" s="76"/>
      <c r="CC190" s="76"/>
      <c r="CD190" s="76"/>
      <c r="CE190" s="76"/>
      <c r="CF190" s="76"/>
      <c r="CG190" s="76"/>
      <c r="CH190" s="76"/>
      <c r="CI190" s="76"/>
      <c r="CJ190" s="76"/>
      <c r="CK190" s="76"/>
      <c r="CL190" s="76"/>
      <c r="CM190" s="76"/>
      <c r="CN190" s="76"/>
      <c r="CO190" s="76"/>
      <c r="CP190" s="76"/>
      <c r="CQ190" s="76"/>
      <c r="CR190" s="76"/>
      <c r="CS190" s="76"/>
      <c r="CT190" s="76"/>
      <c r="CU190" s="76"/>
      <c r="CV190" s="76"/>
      <c r="CW190" s="76"/>
      <c r="CX190" s="76"/>
      <c r="CY190" s="76"/>
      <c r="CZ190" s="76"/>
      <c r="DA190" s="76"/>
      <c r="DB190" s="76"/>
      <c r="DC190" s="76"/>
      <c r="DD190" s="76"/>
      <c r="DE190" s="76"/>
      <c r="DF190" s="76"/>
      <c r="DG190" s="76"/>
      <c r="DH190" s="76"/>
      <c r="DI190" s="76"/>
      <c r="DJ190" s="76"/>
      <c r="DK190" s="76"/>
      <c r="DL190" s="76"/>
      <c r="DM190" s="76"/>
      <c r="DN190" s="76"/>
      <c r="DO190" s="76"/>
      <c r="DP190" s="76"/>
      <c r="DQ190" s="76"/>
      <c r="DR190" s="76"/>
      <c r="DS190" s="76"/>
      <c r="DT190" s="76"/>
      <c r="DU190" s="76"/>
      <c r="DV190" s="76"/>
      <c r="DW190" s="76"/>
      <c r="DX190" s="76"/>
      <c r="DY190" s="76"/>
      <c r="DZ190" s="76"/>
      <c r="EA190" s="76"/>
      <c r="EB190" s="76"/>
      <c r="EC190" s="76"/>
      <c r="ED190" s="76"/>
      <c r="EE190" s="76"/>
      <c r="EF190" s="76"/>
      <c r="EG190" s="76"/>
      <c r="EH190" s="76"/>
      <c r="EI190" s="76"/>
      <c r="EJ190" s="76"/>
      <c r="EK190" s="76"/>
      <c r="EL190" s="76"/>
      <c r="EM190" s="76"/>
      <c r="EN190" s="76"/>
      <c r="EO190" s="76"/>
      <c r="EP190" s="76"/>
      <c r="EQ190" s="76"/>
      <c r="ER190" s="76"/>
      <c r="ES190" s="76"/>
      <c r="ET190" s="76"/>
      <c r="EU190" s="76"/>
      <c r="EV190" s="76"/>
      <c r="EW190" s="76"/>
      <c r="EX190" s="76"/>
      <c r="EY190" s="76"/>
      <c r="EZ190" s="76"/>
      <c r="FA190" s="76"/>
      <c r="FB190" s="76"/>
      <c r="FC190" s="76"/>
      <c r="FD190" s="76"/>
      <c r="FE190" s="76"/>
      <c r="FF190" s="76"/>
      <c r="FG190" s="76"/>
      <c r="FH190" s="76"/>
      <c r="FI190" s="76"/>
      <c r="FJ190" s="76"/>
      <c r="FK190" s="76"/>
      <c r="FL190" s="76"/>
      <c r="FM190" s="76"/>
      <c r="FN190" s="76"/>
      <c r="FO190" s="76"/>
      <c r="FP190" s="76"/>
      <c r="FQ190" s="76"/>
      <c r="FR190" s="76"/>
      <c r="FS190" s="76"/>
      <c r="FT190" s="76"/>
      <c r="FU190" s="76"/>
      <c r="FV190" s="76"/>
      <c r="FW190" s="76"/>
      <c r="FX190" s="76"/>
      <c r="FY190" s="76"/>
      <c r="FZ190" s="76"/>
      <c r="GA190" s="76"/>
      <c r="GB190" s="76"/>
      <c r="GC190" s="76"/>
      <c r="GD190" s="76"/>
      <c r="GE190" s="76"/>
      <c r="GF190" s="76"/>
      <c r="GG190" s="76"/>
      <c r="GH190" s="76"/>
      <c r="GI190" s="76"/>
      <c r="GJ190" s="76"/>
      <c r="GK190" s="76"/>
      <c r="GL190" s="76"/>
      <c r="GM190" s="76"/>
      <c r="GN190" s="76"/>
      <c r="GO190" s="76"/>
      <c r="GP190" s="76"/>
      <c r="GQ190" s="76"/>
      <c r="GR190" s="76"/>
      <c r="GS190" s="76"/>
      <c r="GT190" s="76"/>
      <c r="GU190" s="76"/>
      <c r="GV190" s="76"/>
      <c r="GW190" s="76"/>
    </row>
    <row r="191" spans="7:205" ht="20.100000000000001" customHeight="1">
      <c r="G191" s="74"/>
      <c r="H191" s="74"/>
      <c r="I191" s="74"/>
      <c r="J191" s="74"/>
      <c r="K191" s="74"/>
      <c r="L191" s="74"/>
      <c r="M191" s="74"/>
      <c r="N191" s="74"/>
      <c r="O191" s="74"/>
      <c r="P191" s="74"/>
      <c r="Q191" s="74"/>
      <c r="R191" s="74"/>
      <c r="S191" s="74"/>
      <c r="T191" s="74"/>
      <c r="U191" s="74"/>
      <c r="V191" s="74"/>
      <c r="W191" s="74"/>
      <c r="X191" s="74"/>
      <c r="Y191" s="74"/>
      <c r="Z191" s="74"/>
      <c r="AA191" s="76"/>
      <c r="AB191" s="76"/>
      <c r="AC191" s="76"/>
      <c r="AD191" s="76"/>
      <c r="AE191" s="76"/>
      <c r="AF191" s="76"/>
      <c r="AG191" s="76"/>
      <c r="AH191" s="76"/>
      <c r="AI191" s="76"/>
      <c r="AJ191" s="76"/>
      <c r="AK191" s="76"/>
      <c r="AL191" s="76"/>
      <c r="AM191" s="76"/>
      <c r="AN191" s="76"/>
      <c r="AO191" s="76"/>
      <c r="AP191" s="76"/>
      <c r="AQ191" s="76"/>
      <c r="AR191" s="76"/>
      <c r="AS191" s="76"/>
      <c r="AT191" s="76"/>
      <c r="AU191" s="76"/>
      <c r="AV191" s="76"/>
      <c r="AW191" s="76"/>
      <c r="AX191" s="76"/>
      <c r="AY191" s="76"/>
      <c r="AZ191" s="76"/>
      <c r="BA191" s="76"/>
      <c r="BB191" s="76"/>
      <c r="BC191" s="76"/>
      <c r="BD191" s="76"/>
      <c r="BE191" s="76"/>
      <c r="BF191" s="76"/>
      <c r="BG191" s="76"/>
      <c r="BH191" s="76"/>
      <c r="BI191" s="76"/>
      <c r="BJ191" s="76"/>
      <c r="BK191" s="76"/>
      <c r="BL191" s="76"/>
      <c r="BM191" s="76"/>
      <c r="BN191" s="76"/>
      <c r="BO191" s="76"/>
      <c r="BP191" s="76"/>
      <c r="BQ191" s="76"/>
      <c r="BR191" s="76"/>
      <c r="BS191" s="76"/>
      <c r="BT191" s="76"/>
      <c r="BU191" s="76"/>
      <c r="BV191" s="76"/>
      <c r="BW191" s="76"/>
      <c r="BX191" s="76"/>
      <c r="BY191" s="76"/>
      <c r="BZ191" s="76"/>
      <c r="CA191" s="76"/>
      <c r="CB191" s="76"/>
      <c r="CC191" s="76"/>
      <c r="CD191" s="76"/>
      <c r="CE191" s="76"/>
      <c r="CF191" s="76"/>
      <c r="CG191" s="76"/>
      <c r="CH191" s="76"/>
      <c r="CI191" s="76"/>
      <c r="CJ191" s="76"/>
      <c r="CK191" s="76"/>
      <c r="CL191" s="76"/>
      <c r="CM191" s="76"/>
      <c r="CN191" s="76"/>
      <c r="CO191" s="76"/>
      <c r="CP191" s="76"/>
      <c r="CQ191" s="76"/>
      <c r="CR191" s="76"/>
      <c r="CS191" s="76"/>
      <c r="CT191" s="76"/>
      <c r="CU191" s="76"/>
      <c r="CV191" s="76"/>
      <c r="CW191" s="76"/>
      <c r="CX191" s="76"/>
      <c r="CY191" s="76"/>
      <c r="CZ191" s="76"/>
      <c r="DA191" s="76"/>
      <c r="DB191" s="76"/>
      <c r="DC191" s="76"/>
      <c r="DD191" s="76"/>
      <c r="DE191" s="76"/>
      <c r="DF191" s="76"/>
      <c r="DG191" s="76"/>
      <c r="DH191" s="76"/>
      <c r="DI191" s="76"/>
      <c r="DJ191" s="76"/>
      <c r="DK191" s="76"/>
      <c r="DL191" s="76"/>
      <c r="DM191" s="76"/>
      <c r="DN191" s="76"/>
      <c r="DO191" s="76"/>
      <c r="DP191" s="76"/>
      <c r="DQ191" s="76"/>
      <c r="DR191" s="76"/>
      <c r="DS191" s="76"/>
      <c r="DT191" s="76"/>
      <c r="DU191" s="76"/>
      <c r="DV191" s="76"/>
      <c r="DW191" s="76"/>
      <c r="DX191" s="76"/>
      <c r="DY191" s="76"/>
      <c r="DZ191" s="76"/>
      <c r="EA191" s="76"/>
      <c r="EB191" s="76"/>
      <c r="EC191" s="76"/>
      <c r="ED191" s="76"/>
      <c r="EE191" s="76"/>
      <c r="EF191" s="76"/>
      <c r="EG191" s="76"/>
      <c r="EH191" s="76"/>
      <c r="EI191" s="76"/>
      <c r="EJ191" s="76"/>
      <c r="EK191" s="76"/>
      <c r="EL191" s="76"/>
      <c r="EM191" s="76"/>
      <c r="EN191" s="76"/>
      <c r="EO191" s="76"/>
      <c r="EP191" s="76"/>
      <c r="EQ191" s="76"/>
      <c r="ER191" s="76"/>
      <c r="ES191" s="76"/>
      <c r="ET191" s="76"/>
      <c r="EU191" s="76"/>
      <c r="EV191" s="76"/>
      <c r="EW191" s="76"/>
      <c r="EX191" s="76"/>
      <c r="EY191" s="76"/>
      <c r="EZ191" s="76"/>
      <c r="FA191" s="76"/>
      <c r="FB191" s="76"/>
      <c r="FC191" s="76"/>
      <c r="FD191" s="76"/>
      <c r="FE191" s="76"/>
      <c r="FF191" s="76"/>
      <c r="FG191" s="76"/>
      <c r="FH191" s="76"/>
      <c r="FI191" s="76"/>
      <c r="FJ191" s="76"/>
      <c r="FK191" s="76"/>
      <c r="FL191" s="76"/>
      <c r="FM191" s="76"/>
      <c r="FN191" s="76"/>
      <c r="FO191" s="76"/>
      <c r="FP191" s="76"/>
      <c r="FQ191" s="76"/>
      <c r="FR191" s="76"/>
      <c r="FS191" s="76"/>
      <c r="FT191" s="76"/>
      <c r="FU191" s="76"/>
      <c r="FV191" s="76"/>
      <c r="FW191" s="76"/>
      <c r="FX191" s="76"/>
      <c r="FY191" s="76"/>
      <c r="FZ191" s="76"/>
      <c r="GA191" s="76"/>
      <c r="GB191" s="76"/>
      <c r="GC191" s="76"/>
      <c r="GD191" s="76"/>
      <c r="GE191" s="76"/>
      <c r="GF191" s="76"/>
      <c r="GG191" s="76"/>
      <c r="GH191" s="76"/>
      <c r="GI191" s="76"/>
      <c r="GJ191" s="76"/>
      <c r="GK191" s="76"/>
      <c r="GL191" s="76"/>
      <c r="GM191" s="76"/>
      <c r="GN191" s="76"/>
      <c r="GO191" s="76"/>
      <c r="GP191" s="76"/>
      <c r="GQ191" s="76"/>
      <c r="GR191" s="76"/>
      <c r="GS191" s="76"/>
      <c r="GT191" s="76"/>
      <c r="GU191" s="76"/>
      <c r="GV191" s="76"/>
      <c r="GW191" s="76"/>
    </row>
    <row r="192" spans="7:205" ht="20.100000000000001" customHeight="1">
      <c r="G192" s="74"/>
      <c r="H192" s="74"/>
      <c r="I192" s="74"/>
      <c r="J192" s="74"/>
      <c r="K192" s="74"/>
      <c r="L192" s="74"/>
      <c r="M192" s="74"/>
      <c r="N192" s="74"/>
      <c r="O192" s="74"/>
      <c r="P192" s="74"/>
      <c r="Q192" s="74"/>
      <c r="R192" s="74"/>
      <c r="S192" s="74"/>
      <c r="T192" s="74"/>
      <c r="U192" s="74"/>
      <c r="V192" s="74"/>
      <c r="W192" s="74"/>
      <c r="X192" s="74"/>
      <c r="Y192" s="74"/>
      <c r="Z192" s="74"/>
      <c r="AA192" s="76"/>
      <c r="AB192" s="76"/>
      <c r="AC192" s="76"/>
      <c r="AD192" s="76"/>
      <c r="AE192" s="76"/>
      <c r="AF192" s="76"/>
      <c r="AG192" s="76"/>
      <c r="AH192" s="76"/>
      <c r="AI192" s="76"/>
      <c r="AJ192" s="76"/>
      <c r="AK192" s="76"/>
      <c r="AL192" s="76"/>
      <c r="AM192" s="76"/>
      <c r="AN192" s="76"/>
      <c r="AO192" s="76"/>
      <c r="AP192" s="76"/>
      <c r="AQ192" s="76"/>
      <c r="AR192" s="76"/>
      <c r="AS192" s="76"/>
      <c r="AT192" s="76"/>
      <c r="AU192" s="76"/>
      <c r="AV192" s="76"/>
      <c r="AW192" s="76"/>
      <c r="AX192" s="76"/>
      <c r="AY192" s="76"/>
      <c r="AZ192" s="76"/>
      <c r="BA192" s="76"/>
      <c r="BB192" s="76"/>
      <c r="BC192" s="76"/>
      <c r="BD192" s="76"/>
      <c r="BE192" s="76"/>
      <c r="BF192" s="76"/>
      <c r="BG192" s="76"/>
      <c r="BH192" s="76"/>
      <c r="BI192" s="76"/>
      <c r="BJ192" s="76"/>
      <c r="BK192" s="76"/>
      <c r="BL192" s="76"/>
      <c r="BM192" s="76"/>
      <c r="BN192" s="76"/>
      <c r="BO192" s="76"/>
      <c r="BP192" s="76"/>
      <c r="BQ192" s="76"/>
      <c r="BR192" s="76"/>
      <c r="BS192" s="76"/>
      <c r="BT192" s="76"/>
      <c r="BU192" s="76"/>
      <c r="BV192" s="76"/>
      <c r="BW192" s="76"/>
      <c r="BX192" s="76"/>
      <c r="BY192" s="76"/>
      <c r="BZ192" s="76"/>
      <c r="CA192" s="76"/>
      <c r="CB192" s="76"/>
      <c r="CC192" s="76"/>
      <c r="CD192" s="76"/>
      <c r="CE192" s="76"/>
      <c r="CF192" s="76"/>
      <c r="CG192" s="76"/>
      <c r="CH192" s="76"/>
      <c r="CI192" s="76"/>
      <c r="CJ192" s="76"/>
      <c r="CK192" s="76"/>
      <c r="CL192" s="76"/>
      <c r="CM192" s="76"/>
      <c r="CN192" s="76"/>
      <c r="CO192" s="76"/>
      <c r="CP192" s="76"/>
      <c r="CQ192" s="76"/>
      <c r="CR192" s="76"/>
      <c r="CS192" s="76"/>
      <c r="CT192" s="76"/>
      <c r="CU192" s="76"/>
      <c r="CV192" s="76"/>
      <c r="CW192" s="76"/>
      <c r="CX192" s="76"/>
      <c r="CY192" s="76"/>
      <c r="CZ192" s="76"/>
      <c r="DA192" s="76"/>
      <c r="DB192" s="76"/>
      <c r="DC192" s="76"/>
      <c r="DD192" s="76"/>
      <c r="DE192" s="76"/>
      <c r="DF192" s="76"/>
      <c r="DG192" s="76"/>
      <c r="DH192" s="76"/>
      <c r="DI192" s="76"/>
      <c r="DJ192" s="76"/>
      <c r="DK192" s="76"/>
      <c r="DL192" s="76"/>
      <c r="DM192" s="76"/>
      <c r="DN192" s="76"/>
      <c r="DO192" s="76"/>
      <c r="DP192" s="76"/>
      <c r="DQ192" s="76"/>
      <c r="DR192" s="76"/>
      <c r="DS192" s="76"/>
      <c r="DT192" s="76"/>
      <c r="DU192" s="76"/>
      <c r="DV192" s="76"/>
      <c r="DW192" s="76"/>
      <c r="DX192" s="76"/>
      <c r="DY192" s="76"/>
      <c r="DZ192" s="76"/>
      <c r="EA192" s="76"/>
      <c r="EB192" s="76"/>
      <c r="EC192" s="76"/>
      <c r="ED192" s="76"/>
      <c r="EE192" s="76"/>
      <c r="EF192" s="76"/>
      <c r="EG192" s="76"/>
      <c r="EH192" s="76"/>
      <c r="EI192" s="76"/>
      <c r="EJ192" s="76"/>
      <c r="EK192" s="76"/>
      <c r="EL192" s="76"/>
      <c r="EM192" s="76"/>
      <c r="EN192" s="76"/>
      <c r="EO192" s="76"/>
      <c r="EP192" s="76"/>
      <c r="EQ192" s="76"/>
      <c r="ER192" s="76"/>
      <c r="ES192" s="76"/>
      <c r="ET192" s="76"/>
      <c r="EU192" s="76"/>
      <c r="EV192" s="76"/>
      <c r="EW192" s="76"/>
      <c r="EX192" s="76"/>
      <c r="EY192" s="76"/>
      <c r="EZ192" s="76"/>
      <c r="FA192" s="76"/>
      <c r="FB192" s="76"/>
      <c r="FC192" s="76"/>
      <c r="FD192" s="76"/>
      <c r="FE192" s="76"/>
      <c r="FF192" s="76"/>
      <c r="FG192" s="76"/>
      <c r="FH192" s="76"/>
      <c r="FI192" s="76"/>
      <c r="FJ192" s="76"/>
      <c r="FK192" s="76"/>
      <c r="FL192" s="76"/>
      <c r="FM192" s="76"/>
      <c r="FN192" s="76"/>
      <c r="FO192" s="76"/>
      <c r="FP192" s="76"/>
      <c r="FQ192" s="76"/>
      <c r="FR192" s="76"/>
      <c r="FS192" s="76"/>
      <c r="FT192" s="76"/>
      <c r="FU192" s="76"/>
      <c r="FV192" s="76"/>
      <c r="FW192" s="76"/>
      <c r="FX192" s="76"/>
      <c r="FY192" s="76"/>
      <c r="FZ192" s="76"/>
      <c r="GA192" s="76"/>
      <c r="GB192" s="76"/>
      <c r="GC192" s="76"/>
      <c r="GD192" s="76"/>
      <c r="GE192" s="76"/>
      <c r="GF192" s="76"/>
      <c r="GG192" s="76"/>
      <c r="GH192" s="76"/>
      <c r="GI192" s="76"/>
      <c r="GJ192" s="76"/>
      <c r="GK192" s="76"/>
      <c r="GL192" s="76"/>
      <c r="GM192" s="76"/>
      <c r="GN192" s="76"/>
      <c r="GO192" s="76"/>
      <c r="GP192" s="76"/>
      <c r="GQ192" s="76"/>
      <c r="GR192" s="76"/>
      <c r="GS192" s="76"/>
      <c r="GT192" s="76"/>
      <c r="GU192" s="76"/>
      <c r="GV192" s="76"/>
      <c r="GW192" s="76"/>
    </row>
    <row r="193" spans="7:205" ht="20.100000000000001" customHeight="1">
      <c r="G193" s="74"/>
      <c r="H193" s="74"/>
      <c r="I193" s="74"/>
      <c r="J193" s="74"/>
      <c r="K193" s="74"/>
      <c r="L193" s="74"/>
      <c r="M193" s="74"/>
      <c r="N193" s="74"/>
      <c r="O193" s="74"/>
      <c r="P193" s="74"/>
      <c r="Q193" s="74"/>
      <c r="R193" s="74"/>
      <c r="S193" s="74"/>
      <c r="T193" s="74"/>
      <c r="U193" s="74"/>
      <c r="V193" s="74"/>
      <c r="W193" s="74"/>
      <c r="X193" s="74"/>
      <c r="Y193" s="74"/>
      <c r="Z193" s="74"/>
      <c r="AA193" s="76"/>
      <c r="AB193" s="76"/>
      <c r="AC193" s="76"/>
      <c r="AD193" s="76"/>
      <c r="AE193" s="76"/>
      <c r="AF193" s="76"/>
      <c r="AG193" s="76"/>
      <c r="AH193" s="76"/>
      <c r="AI193" s="76"/>
      <c r="AJ193" s="76"/>
      <c r="AK193" s="76"/>
      <c r="AL193" s="76"/>
      <c r="AM193" s="76"/>
      <c r="AN193" s="76"/>
      <c r="AO193" s="76"/>
      <c r="AP193" s="76"/>
      <c r="AQ193" s="76"/>
      <c r="AR193" s="76"/>
      <c r="AS193" s="76"/>
      <c r="AT193" s="76"/>
      <c r="AU193" s="76"/>
      <c r="AV193" s="76"/>
      <c r="AW193" s="76"/>
      <c r="AX193" s="76"/>
      <c r="AY193" s="76"/>
      <c r="AZ193" s="76"/>
      <c r="BA193" s="76"/>
      <c r="BB193" s="76"/>
      <c r="BC193" s="76"/>
      <c r="BD193" s="76"/>
      <c r="BE193" s="76"/>
      <c r="BF193" s="76"/>
      <c r="BG193" s="76"/>
      <c r="BH193" s="76"/>
      <c r="BI193" s="76"/>
      <c r="BJ193" s="76"/>
      <c r="BK193" s="76"/>
      <c r="BL193" s="76"/>
      <c r="BM193" s="76"/>
      <c r="BN193" s="76"/>
      <c r="BO193" s="76"/>
      <c r="BP193" s="76"/>
      <c r="BQ193" s="76"/>
      <c r="BR193" s="76"/>
      <c r="BS193" s="76"/>
      <c r="BT193" s="76"/>
      <c r="BU193" s="76"/>
      <c r="BV193" s="76"/>
      <c r="BW193" s="76"/>
      <c r="BX193" s="76"/>
      <c r="BY193" s="76"/>
      <c r="BZ193" s="76"/>
      <c r="CA193" s="76"/>
      <c r="CB193" s="76"/>
      <c r="CC193" s="76"/>
      <c r="CD193" s="76"/>
      <c r="CE193" s="76"/>
      <c r="CF193" s="76"/>
      <c r="CG193" s="76"/>
      <c r="CH193" s="76"/>
      <c r="CI193" s="76"/>
      <c r="CJ193" s="76"/>
      <c r="CK193" s="76"/>
      <c r="CL193" s="76"/>
      <c r="CM193" s="76"/>
      <c r="CN193" s="76"/>
      <c r="CO193" s="76"/>
      <c r="CP193" s="76"/>
      <c r="CQ193" s="76"/>
      <c r="CR193" s="76"/>
      <c r="CS193" s="76"/>
      <c r="CT193" s="76"/>
      <c r="CU193" s="76"/>
      <c r="CV193" s="76"/>
      <c r="CW193" s="76"/>
      <c r="CX193" s="76"/>
      <c r="CY193" s="76"/>
      <c r="CZ193" s="76"/>
      <c r="DA193" s="76"/>
      <c r="DB193" s="76"/>
      <c r="DC193" s="76"/>
      <c r="DD193" s="76"/>
      <c r="DE193" s="76"/>
      <c r="DF193" s="76"/>
      <c r="DG193" s="76"/>
      <c r="DH193" s="76"/>
      <c r="DI193" s="76"/>
      <c r="DJ193" s="76"/>
      <c r="DK193" s="76"/>
      <c r="DL193" s="76"/>
      <c r="DM193" s="76"/>
      <c r="DN193" s="76"/>
      <c r="DO193" s="76"/>
      <c r="DP193" s="76"/>
      <c r="DQ193" s="76"/>
      <c r="DR193" s="76"/>
      <c r="DS193" s="76"/>
      <c r="DT193" s="76"/>
      <c r="DU193" s="76"/>
      <c r="DV193" s="76"/>
      <c r="DW193" s="76"/>
      <c r="DX193" s="76"/>
      <c r="DY193" s="76"/>
      <c r="DZ193" s="76"/>
      <c r="EA193" s="76"/>
      <c r="EB193" s="76"/>
      <c r="EC193" s="76"/>
      <c r="ED193" s="76"/>
      <c r="EE193" s="76"/>
      <c r="EF193" s="76"/>
      <c r="EG193" s="76"/>
      <c r="EH193" s="76"/>
      <c r="EI193" s="76"/>
      <c r="EJ193" s="76"/>
      <c r="EK193" s="76"/>
      <c r="EL193" s="76"/>
      <c r="EM193" s="76"/>
      <c r="EN193" s="76"/>
      <c r="EO193" s="76"/>
      <c r="EP193" s="76"/>
      <c r="EQ193" s="76"/>
      <c r="ER193" s="76"/>
      <c r="ES193" s="76"/>
      <c r="ET193" s="76"/>
      <c r="EU193" s="76"/>
      <c r="EV193" s="76"/>
      <c r="EW193" s="76"/>
      <c r="EX193" s="76"/>
      <c r="EY193" s="76"/>
      <c r="EZ193" s="76"/>
      <c r="FA193" s="76"/>
      <c r="FB193" s="76"/>
      <c r="FC193" s="76"/>
      <c r="FD193" s="76"/>
      <c r="FE193" s="76"/>
      <c r="FF193" s="76"/>
      <c r="FG193" s="76"/>
      <c r="FH193" s="76"/>
      <c r="FI193" s="76"/>
      <c r="FJ193" s="76"/>
      <c r="FK193" s="76"/>
      <c r="FL193" s="76"/>
      <c r="FM193" s="76"/>
      <c r="FN193" s="76"/>
      <c r="FO193" s="76"/>
      <c r="FP193" s="76"/>
      <c r="FQ193" s="76"/>
      <c r="FR193" s="76"/>
      <c r="FS193" s="76"/>
      <c r="FT193" s="76"/>
      <c r="FU193" s="76"/>
      <c r="FV193" s="76"/>
      <c r="FW193" s="76"/>
      <c r="FX193" s="76"/>
      <c r="FY193" s="76"/>
      <c r="FZ193" s="76"/>
      <c r="GA193" s="76"/>
      <c r="GB193" s="76"/>
      <c r="GC193" s="76"/>
      <c r="GD193" s="76"/>
      <c r="GE193" s="76"/>
      <c r="GF193" s="76"/>
      <c r="GG193" s="76"/>
      <c r="GH193" s="76"/>
      <c r="GI193" s="76"/>
      <c r="GJ193" s="76"/>
      <c r="GK193" s="76"/>
      <c r="GL193" s="76"/>
      <c r="GM193" s="76"/>
      <c r="GN193" s="76"/>
      <c r="GO193" s="76"/>
      <c r="GP193" s="76"/>
      <c r="GQ193" s="76"/>
      <c r="GR193" s="76"/>
      <c r="GS193" s="76"/>
      <c r="GT193" s="76"/>
      <c r="GU193" s="76"/>
      <c r="GV193" s="76"/>
      <c r="GW193" s="76"/>
    </row>
    <row r="194" spans="7:205" ht="20.100000000000001" customHeight="1">
      <c r="G194" s="74"/>
      <c r="H194" s="74"/>
      <c r="I194" s="74"/>
      <c r="J194" s="74"/>
      <c r="K194" s="74"/>
      <c r="L194" s="74"/>
      <c r="M194" s="74"/>
      <c r="N194" s="74"/>
      <c r="O194" s="74"/>
      <c r="P194" s="74"/>
      <c r="Q194" s="74"/>
      <c r="R194" s="74"/>
      <c r="S194" s="74"/>
      <c r="T194" s="74"/>
      <c r="U194" s="74"/>
      <c r="V194" s="74"/>
      <c r="W194" s="74"/>
      <c r="X194" s="74"/>
      <c r="Y194" s="74"/>
      <c r="Z194" s="74"/>
      <c r="AA194" s="76"/>
      <c r="AB194" s="76"/>
      <c r="AC194" s="76"/>
      <c r="AD194" s="76"/>
      <c r="AE194" s="76"/>
      <c r="AF194" s="76"/>
      <c r="AG194" s="76"/>
      <c r="AH194" s="76"/>
      <c r="AI194" s="76"/>
      <c r="AJ194" s="76"/>
      <c r="AK194" s="76"/>
      <c r="AL194" s="76"/>
      <c r="AM194" s="76"/>
      <c r="AN194" s="76"/>
      <c r="AO194" s="76"/>
      <c r="AP194" s="76"/>
      <c r="AQ194" s="76"/>
      <c r="AR194" s="76"/>
      <c r="AS194" s="76"/>
      <c r="AT194" s="76"/>
      <c r="AU194" s="76"/>
      <c r="AV194" s="76"/>
      <c r="AW194" s="76"/>
      <c r="AX194" s="76"/>
      <c r="AY194" s="76"/>
      <c r="AZ194" s="76"/>
      <c r="BA194" s="76"/>
      <c r="BB194" s="76"/>
      <c r="BC194" s="76"/>
      <c r="BD194" s="76"/>
      <c r="BE194" s="76"/>
      <c r="BF194" s="76"/>
      <c r="BG194" s="76"/>
      <c r="BH194" s="76"/>
      <c r="BI194" s="76"/>
      <c r="BJ194" s="76"/>
      <c r="BK194" s="76"/>
      <c r="BL194" s="76"/>
      <c r="BM194" s="76"/>
      <c r="BN194" s="76"/>
      <c r="BO194" s="76"/>
      <c r="BP194" s="76"/>
      <c r="BQ194" s="76"/>
      <c r="BR194" s="76"/>
      <c r="BS194" s="76"/>
      <c r="BT194" s="76"/>
      <c r="BU194" s="76"/>
      <c r="BV194" s="76"/>
      <c r="BW194" s="76"/>
      <c r="BX194" s="76"/>
      <c r="BY194" s="76"/>
      <c r="BZ194" s="76"/>
      <c r="CA194" s="76"/>
      <c r="CB194" s="76"/>
      <c r="CC194" s="76"/>
      <c r="CD194" s="76"/>
      <c r="CE194" s="76"/>
      <c r="CF194" s="76"/>
      <c r="CG194" s="76"/>
      <c r="CH194" s="76"/>
      <c r="CI194" s="76"/>
      <c r="CJ194" s="76"/>
      <c r="CK194" s="76"/>
      <c r="CL194" s="76"/>
      <c r="CM194" s="76"/>
      <c r="CN194" s="76"/>
      <c r="CO194" s="76"/>
      <c r="CP194" s="76"/>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DX194" s="76"/>
      <c r="DY194" s="76"/>
      <c r="DZ194" s="76"/>
      <c r="EA194" s="76"/>
      <c r="EB194" s="76"/>
      <c r="EC194" s="76"/>
      <c r="ED194" s="76"/>
      <c r="EE194" s="76"/>
      <c r="EF194" s="76"/>
      <c r="EG194" s="76"/>
      <c r="EH194" s="76"/>
      <c r="EI194" s="76"/>
      <c r="EJ194" s="76"/>
      <c r="EK194" s="76"/>
      <c r="EL194" s="76"/>
      <c r="EM194" s="76"/>
      <c r="EN194" s="76"/>
      <c r="EO194" s="76"/>
      <c r="EP194" s="76"/>
      <c r="EQ194" s="76"/>
      <c r="ER194" s="76"/>
      <c r="ES194" s="76"/>
      <c r="ET194" s="76"/>
      <c r="EU194" s="76"/>
      <c r="EV194" s="76"/>
      <c r="EW194" s="76"/>
      <c r="EX194" s="76"/>
      <c r="EY194" s="76"/>
      <c r="EZ194" s="76"/>
      <c r="FA194" s="76"/>
      <c r="FB194" s="76"/>
      <c r="FC194" s="76"/>
      <c r="FD194" s="76"/>
      <c r="FE194" s="76"/>
      <c r="FF194" s="76"/>
      <c r="FG194" s="76"/>
      <c r="FH194" s="76"/>
      <c r="FI194" s="76"/>
      <c r="FJ194" s="76"/>
      <c r="FK194" s="76"/>
      <c r="FL194" s="76"/>
      <c r="FM194" s="76"/>
      <c r="FN194" s="76"/>
      <c r="FO194" s="76"/>
      <c r="FP194" s="76"/>
      <c r="FQ194" s="76"/>
      <c r="FR194" s="76"/>
      <c r="FS194" s="76"/>
      <c r="FT194" s="76"/>
      <c r="FU194" s="76"/>
      <c r="FV194" s="76"/>
      <c r="FW194" s="76"/>
      <c r="FX194" s="76"/>
      <c r="FY194" s="76"/>
      <c r="FZ194" s="76"/>
      <c r="GA194" s="76"/>
      <c r="GB194" s="76"/>
      <c r="GC194" s="76"/>
      <c r="GD194" s="76"/>
      <c r="GE194" s="76"/>
      <c r="GF194" s="76"/>
      <c r="GG194" s="76"/>
      <c r="GH194" s="76"/>
      <c r="GI194" s="76"/>
      <c r="GJ194" s="76"/>
      <c r="GK194" s="76"/>
      <c r="GL194" s="76"/>
      <c r="GM194" s="76"/>
      <c r="GN194" s="76"/>
      <c r="GO194" s="76"/>
      <c r="GP194" s="76"/>
      <c r="GQ194" s="76"/>
      <c r="GR194" s="76"/>
      <c r="GS194" s="76"/>
      <c r="GT194" s="76"/>
      <c r="GU194" s="76"/>
      <c r="GV194" s="76"/>
      <c r="GW194" s="76"/>
    </row>
    <row r="195" spans="7:205" ht="20.100000000000001" customHeight="1">
      <c r="G195" s="74"/>
      <c r="H195" s="74"/>
      <c r="I195" s="74"/>
      <c r="J195" s="74"/>
      <c r="K195" s="74"/>
      <c r="L195" s="74"/>
      <c r="M195" s="74"/>
      <c r="N195" s="74"/>
      <c r="O195" s="74"/>
      <c r="P195" s="74"/>
      <c r="Q195" s="74"/>
      <c r="R195" s="74"/>
      <c r="S195" s="74"/>
      <c r="T195" s="74"/>
      <c r="U195" s="74"/>
      <c r="V195" s="74"/>
      <c r="W195" s="74"/>
      <c r="X195" s="74"/>
      <c r="Y195" s="74"/>
      <c r="Z195" s="74"/>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c r="BM195" s="76"/>
      <c r="BN195" s="76"/>
      <c r="BO195" s="76"/>
      <c r="BP195" s="76"/>
      <c r="BQ195" s="76"/>
      <c r="BR195" s="76"/>
      <c r="BS195" s="76"/>
      <c r="BT195" s="76"/>
      <c r="BU195" s="76"/>
      <c r="BV195" s="76"/>
      <c r="BW195" s="76"/>
      <c r="BX195" s="76"/>
      <c r="BY195" s="76"/>
      <c r="BZ195" s="76"/>
      <c r="CA195" s="76"/>
      <c r="CB195" s="76"/>
      <c r="CC195" s="76"/>
      <c r="CD195" s="76"/>
      <c r="CE195" s="76"/>
      <c r="CF195" s="76"/>
      <c r="CG195" s="76"/>
      <c r="CH195" s="76"/>
      <c r="CI195" s="76"/>
      <c r="CJ195" s="76"/>
      <c r="CK195" s="76"/>
      <c r="CL195" s="76"/>
      <c r="CM195" s="76"/>
      <c r="CN195" s="76"/>
      <c r="CO195" s="76"/>
      <c r="CP195" s="76"/>
      <c r="CQ195" s="76"/>
      <c r="CR195" s="76"/>
      <c r="CS195" s="76"/>
      <c r="CT195" s="76"/>
      <c r="CU195" s="76"/>
      <c r="CV195" s="76"/>
      <c r="CW195" s="76"/>
      <c r="CX195" s="76"/>
      <c r="CY195" s="76"/>
      <c r="CZ195" s="76"/>
      <c r="DA195" s="76"/>
      <c r="DB195" s="76"/>
      <c r="DC195" s="76"/>
      <c r="DD195" s="76"/>
      <c r="DE195" s="76"/>
      <c r="DF195" s="76"/>
      <c r="DG195" s="76"/>
      <c r="DH195" s="76"/>
      <c r="DI195" s="76"/>
      <c r="DJ195" s="76"/>
      <c r="DK195" s="76"/>
      <c r="DL195" s="76"/>
      <c r="DM195" s="76"/>
      <c r="DN195" s="76"/>
      <c r="DO195" s="76"/>
      <c r="DP195" s="76"/>
      <c r="DQ195" s="76"/>
      <c r="DR195" s="76"/>
      <c r="DS195" s="76"/>
      <c r="DT195" s="76"/>
      <c r="DU195" s="76"/>
      <c r="DV195" s="76"/>
      <c r="DW195" s="76"/>
      <c r="DX195" s="76"/>
      <c r="DY195" s="76"/>
      <c r="DZ195" s="76"/>
      <c r="EA195" s="76"/>
      <c r="EB195" s="76"/>
      <c r="EC195" s="76"/>
      <c r="ED195" s="76"/>
      <c r="EE195" s="76"/>
      <c r="EF195" s="76"/>
      <c r="EG195" s="76"/>
      <c r="EH195" s="76"/>
      <c r="EI195" s="76"/>
      <c r="EJ195" s="76"/>
      <c r="EK195" s="76"/>
      <c r="EL195" s="76"/>
      <c r="EM195" s="76"/>
      <c r="EN195" s="76"/>
      <c r="EO195" s="76"/>
      <c r="EP195" s="76"/>
      <c r="EQ195" s="76"/>
      <c r="ER195" s="76"/>
      <c r="ES195" s="76"/>
      <c r="ET195" s="76"/>
      <c r="EU195" s="76"/>
      <c r="EV195" s="76"/>
      <c r="EW195" s="76"/>
      <c r="EX195" s="76"/>
      <c r="EY195" s="76"/>
      <c r="EZ195" s="76"/>
      <c r="FA195" s="76"/>
      <c r="FB195" s="76"/>
      <c r="FC195" s="76"/>
      <c r="FD195" s="76"/>
      <c r="FE195" s="76"/>
      <c r="FF195" s="76"/>
      <c r="FG195" s="76"/>
      <c r="FH195" s="76"/>
      <c r="FI195" s="76"/>
      <c r="FJ195" s="76"/>
      <c r="FK195" s="76"/>
      <c r="FL195" s="76"/>
      <c r="FM195" s="76"/>
      <c r="FN195" s="76"/>
      <c r="FO195" s="76"/>
      <c r="FP195" s="76"/>
      <c r="FQ195" s="76"/>
      <c r="FR195" s="76"/>
      <c r="FS195" s="76"/>
      <c r="FT195" s="76"/>
      <c r="FU195" s="76"/>
      <c r="FV195" s="76"/>
      <c r="FW195" s="76"/>
      <c r="FX195" s="76"/>
      <c r="FY195" s="76"/>
      <c r="FZ195" s="76"/>
      <c r="GA195" s="76"/>
      <c r="GB195" s="76"/>
      <c r="GC195" s="76"/>
      <c r="GD195" s="76"/>
      <c r="GE195" s="76"/>
      <c r="GF195" s="76"/>
      <c r="GG195" s="76"/>
      <c r="GH195" s="76"/>
      <c r="GI195" s="76"/>
      <c r="GJ195" s="76"/>
      <c r="GK195" s="76"/>
      <c r="GL195" s="76"/>
      <c r="GM195" s="76"/>
      <c r="GN195" s="76"/>
      <c r="GO195" s="76"/>
      <c r="GP195" s="76"/>
      <c r="GQ195" s="76"/>
      <c r="GR195" s="76"/>
      <c r="GS195" s="76"/>
      <c r="GT195" s="76"/>
      <c r="GU195" s="76"/>
      <c r="GV195" s="76"/>
      <c r="GW195" s="76"/>
    </row>
    <row r="196" spans="7:205" ht="20.100000000000001" customHeight="1">
      <c r="G196" s="74"/>
      <c r="H196" s="74"/>
      <c r="I196" s="74"/>
      <c r="J196" s="74"/>
      <c r="K196" s="74"/>
      <c r="L196" s="74"/>
      <c r="M196" s="74"/>
      <c r="N196" s="74"/>
      <c r="O196" s="74"/>
      <c r="P196" s="74"/>
      <c r="Q196" s="74"/>
      <c r="R196" s="74"/>
      <c r="S196" s="74"/>
      <c r="T196" s="74"/>
      <c r="U196" s="74"/>
      <c r="V196" s="74"/>
      <c r="W196" s="74"/>
      <c r="X196" s="74"/>
      <c r="Y196" s="74"/>
      <c r="Z196" s="74"/>
      <c r="AA196" s="76"/>
      <c r="AB196" s="76"/>
      <c r="AC196" s="76"/>
      <c r="AD196" s="76"/>
      <c r="AE196" s="76"/>
      <c r="AF196" s="76"/>
      <c r="AG196" s="76"/>
      <c r="AH196" s="76"/>
      <c r="AI196" s="76"/>
      <c r="AJ196" s="76"/>
      <c r="AK196" s="76"/>
      <c r="AL196" s="76"/>
      <c r="AM196" s="76"/>
      <c r="AN196" s="76"/>
      <c r="AO196" s="76"/>
      <c r="AP196" s="76"/>
      <c r="AQ196" s="76"/>
      <c r="AR196" s="76"/>
      <c r="AS196" s="76"/>
      <c r="AT196" s="76"/>
      <c r="AU196" s="76"/>
      <c r="AV196" s="76"/>
      <c r="AW196" s="76"/>
      <c r="AX196" s="76"/>
      <c r="AY196" s="76"/>
      <c r="AZ196" s="76"/>
      <c r="BA196" s="76"/>
      <c r="BB196" s="76"/>
      <c r="BC196" s="76"/>
      <c r="BD196" s="76"/>
      <c r="BE196" s="76"/>
      <c r="BF196" s="76"/>
      <c r="BG196" s="76"/>
      <c r="BH196" s="76"/>
      <c r="BI196" s="76"/>
      <c r="BJ196" s="76"/>
      <c r="BK196" s="76"/>
      <c r="BL196" s="76"/>
      <c r="BM196" s="76"/>
      <c r="BN196" s="76"/>
      <c r="BO196" s="76"/>
      <c r="BP196" s="76"/>
      <c r="BQ196" s="76"/>
      <c r="BR196" s="76"/>
      <c r="BS196" s="76"/>
      <c r="BT196" s="76"/>
      <c r="BU196" s="76"/>
      <c r="BV196" s="76"/>
      <c r="BW196" s="76"/>
      <c r="BX196" s="76"/>
      <c r="BY196" s="76"/>
      <c r="BZ196" s="76"/>
      <c r="CA196" s="76"/>
      <c r="CB196" s="76"/>
      <c r="CC196" s="76"/>
      <c r="CD196" s="76"/>
      <c r="CE196" s="76"/>
      <c r="CF196" s="76"/>
      <c r="CG196" s="76"/>
      <c r="CH196" s="76"/>
      <c r="CI196" s="76"/>
      <c r="CJ196" s="76"/>
      <c r="CK196" s="76"/>
      <c r="CL196" s="76"/>
      <c r="CM196" s="76"/>
      <c r="CN196" s="76"/>
      <c r="CO196" s="76"/>
      <c r="CP196" s="76"/>
      <c r="CQ196" s="76"/>
      <c r="CR196" s="76"/>
      <c r="CS196" s="76"/>
      <c r="CT196" s="76"/>
      <c r="CU196" s="76"/>
      <c r="CV196" s="76"/>
      <c r="CW196" s="76"/>
      <c r="CX196" s="76"/>
      <c r="CY196" s="76"/>
      <c r="CZ196" s="76"/>
      <c r="DA196" s="76"/>
      <c r="DB196" s="76"/>
      <c r="DC196" s="76"/>
      <c r="DD196" s="76"/>
      <c r="DE196" s="76"/>
      <c r="DF196" s="76"/>
      <c r="DG196" s="76"/>
      <c r="DH196" s="76"/>
      <c r="DI196" s="76"/>
      <c r="DJ196" s="76"/>
      <c r="DK196" s="76"/>
      <c r="DL196" s="76"/>
      <c r="DM196" s="76"/>
      <c r="DN196" s="76"/>
      <c r="DO196" s="76"/>
      <c r="DP196" s="76"/>
      <c r="DQ196" s="76"/>
      <c r="DR196" s="76"/>
      <c r="DS196" s="76"/>
      <c r="DT196" s="76"/>
      <c r="DU196" s="76"/>
      <c r="DV196" s="76"/>
      <c r="DW196" s="76"/>
      <c r="DX196" s="76"/>
      <c r="DY196" s="76"/>
      <c r="DZ196" s="76"/>
      <c r="EA196" s="76"/>
      <c r="EB196" s="76"/>
      <c r="EC196" s="76"/>
      <c r="ED196" s="76"/>
      <c r="EE196" s="76"/>
      <c r="EF196" s="76"/>
      <c r="EG196" s="76"/>
      <c r="EH196" s="76"/>
      <c r="EI196" s="76"/>
      <c r="EJ196" s="76"/>
      <c r="EK196" s="76"/>
      <c r="EL196" s="76"/>
      <c r="EM196" s="76"/>
      <c r="EN196" s="76"/>
      <c r="EO196" s="76"/>
      <c r="EP196" s="76"/>
      <c r="EQ196" s="76"/>
      <c r="ER196" s="76"/>
      <c r="ES196" s="76"/>
      <c r="ET196" s="76"/>
      <c r="EU196" s="76"/>
      <c r="EV196" s="76"/>
      <c r="EW196" s="76"/>
      <c r="EX196" s="76"/>
      <c r="EY196" s="76"/>
      <c r="EZ196" s="76"/>
      <c r="FA196" s="76"/>
      <c r="FB196" s="76"/>
      <c r="FC196" s="76"/>
      <c r="FD196" s="76"/>
      <c r="FE196" s="76"/>
      <c r="FF196" s="76"/>
      <c r="FG196" s="76"/>
      <c r="FH196" s="76"/>
      <c r="FI196" s="76"/>
      <c r="FJ196" s="76"/>
      <c r="FK196" s="76"/>
      <c r="FL196" s="76"/>
      <c r="FM196" s="76"/>
      <c r="FN196" s="76"/>
      <c r="FO196" s="76"/>
      <c r="FP196" s="76"/>
      <c r="FQ196" s="76"/>
      <c r="FR196" s="76"/>
      <c r="FS196" s="76"/>
      <c r="FT196" s="76"/>
      <c r="FU196" s="76"/>
      <c r="FV196" s="76"/>
      <c r="FW196" s="76"/>
      <c r="FX196" s="76"/>
      <c r="FY196" s="76"/>
      <c r="FZ196" s="76"/>
      <c r="GA196" s="76"/>
      <c r="GB196" s="76"/>
      <c r="GC196" s="76"/>
      <c r="GD196" s="76"/>
      <c r="GE196" s="76"/>
      <c r="GF196" s="76"/>
      <c r="GG196" s="76"/>
      <c r="GH196" s="76"/>
      <c r="GI196" s="76"/>
      <c r="GJ196" s="76"/>
      <c r="GK196" s="76"/>
      <c r="GL196" s="76"/>
      <c r="GM196" s="76"/>
      <c r="GN196" s="76"/>
      <c r="GO196" s="76"/>
      <c r="GP196" s="76"/>
      <c r="GQ196" s="76"/>
      <c r="GR196" s="76"/>
      <c r="GS196" s="76"/>
      <c r="GT196" s="76"/>
      <c r="GU196" s="76"/>
      <c r="GV196" s="76"/>
      <c r="GW196" s="76"/>
    </row>
    <row r="197" spans="7:205" ht="20.100000000000001" customHeight="1">
      <c r="G197" s="74"/>
      <c r="H197" s="74"/>
      <c r="I197" s="74"/>
      <c r="J197" s="74"/>
      <c r="K197" s="74"/>
      <c r="L197" s="74"/>
      <c r="M197" s="74"/>
      <c r="N197" s="74"/>
      <c r="O197" s="74"/>
      <c r="P197" s="74"/>
      <c r="Q197" s="74"/>
      <c r="R197" s="74"/>
      <c r="S197" s="74"/>
      <c r="T197" s="74"/>
      <c r="U197" s="74"/>
      <c r="V197" s="74"/>
      <c r="W197" s="74"/>
      <c r="X197" s="74"/>
      <c r="Y197" s="74"/>
      <c r="Z197" s="74"/>
      <c r="AA197" s="76"/>
      <c r="AB197" s="76"/>
      <c r="AC197" s="76"/>
      <c r="AD197" s="76"/>
      <c r="AE197" s="76"/>
      <c r="AF197" s="76"/>
      <c r="AG197" s="76"/>
      <c r="AH197" s="76"/>
      <c r="AI197" s="76"/>
      <c r="AJ197" s="76"/>
      <c r="AK197" s="76"/>
      <c r="AL197" s="76"/>
      <c r="AM197" s="76"/>
      <c r="AN197" s="76"/>
      <c r="AO197" s="76"/>
      <c r="AP197" s="76"/>
      <c r="AQ197" s="76"/>
      <c r="AR197" s="76"/>
      <c r="AS197" s="76"/>
      <c r="AT197" s="76"/>
      <c r="AU197" s="76"/>
      <c r="AV197" s="76"/>
      <c r="AW197" s="76"/>
      <c r="AX197" s="76"/>
      <c r="AY197" s="76"/>
      <c r="AZ197" s="76"/>
      <c r="BA197" s="76"/>
      <c r="BB197" s="76"/>
      <c r="BC197" s="76"/>
      <c r="BD197" s="76"/>
      <c r="BE197" s="76"/>
      <c r="BF197" s="76"/>
      <c r="BG197" s="76"/>
      <c r="BH197" s="76"/>
      <c r="BI197" s="76"/>
      <c r="BJ197" s="76"/>
      <c r="BK197" s="76"/>
      <c r="BL197" s="76"/>
      <c r="BM197" s="76"/>
      <c r="BN197" s="76"/>
      <c r="BO197" s="76"/>
      <c r="BP197" s="76"/>
      <c r="BQ197" s="76"/>
      <c r="BR197" s="76"/>
      <c r="BS197" s="76"/>
      <c r="BT197" s="76"/>
      <c r="BU197" s="76"/>
      <c r="BV197" s="76"/>
      <c r="BW197" s="76"/>
      <c r="BX197" s="76"/>
      <c r="BY197" s="76"/>
      <c r="BZ197" s="76"/>
      <c r="CA197" s="76"/>
      <c r="CB197" s="76"/>
      <c r="CC197" s="76"/>
      <c r="CD197" s="76"/>
      <c r="CE197" s="76"/>
      <c r="CF197" s="76"/>
      <c r="CG197" s="76"/>
      <c r="CH197" s="76"/>
      <c r="CI197" s="76"/>
      <c r="CJ197" s="76"/>
      <c r="CK197" s="76"/>
      <c r="CL197" s="76"/>
      <c r="CM197" s="76"/>
      <c r="CN197" s="76"/>
      <c r="CO197" s="76"/>
      <c r="CP197" s="76"/>
      <c r="CQ197" s="76"/>
      <c r="CR197" s="76"/>
      <c r="CS197" s="76"/>
      <c r="CT197" s="76"/>
      <c r="CU197" s="76"/>
      <c r="CV197" s="76"/>
      <c r="CW197" s="76"/>
      <c r="CX197" s="76"/>
      <c r="CY197" s="76"/>
      <c r="CZ197" s="76"/>
      <c r="DA197" s="76"/>
      <c r="DB197" s="76"/>
      <c r="DC197" s="76"/>
      <c r="DD197" s="76"/>
      <c r="DE197" s="76"/>
      <c r="DF197" s="76"/>
      <c r="DG197" s="76"/>
      <c r="DH197" s="76"/>
      <c r="DI197" s="76"/>
      <c r="DJ197" s="76"/>
      <c r="DK197" s="76"/>
      <c r="DL197" s="76"/>
      <c r="DM197" s="76"/>
      <c r="DN197" s="76"/>
      <c r="DO197" s="76"/>
      <c r="DP197" s="76"/>
      <c r="DQ197" s="76"/>
      <c r="DR197" s="76"/>
      <c r="DS197" s="76"/>
      <c r="DT197" s="76"/>
      <c r="DU197" s="76"/>
      <c r="DV197" s="76"/>
      <c r="DW197" s="76"/>
      <c r="DX197" s="76"/>
      <c r="DY197" s="76"/>
      <c r="DZ197" s="76"/>
      <c r="EA197" s="76"/>
      <c r="EB197" s="76"/>
      <c r="EC197" s="76"/>
      <c r="ED197" s="76"/>
      <c r="EE197" s="76"/>
      <c r="EF197" s="76"/>
      <c r="EG197" s="76"/>
      <c r="EH197" s="76"/>
      <c r="EI197" s="76"/>
      <c r="EJ197" s="76"/>
      <c r="EK197" s="76"/>
      <c r="EL197" s="76"/>
      <c r="EM197" s="76"/>
      <c r="EN197" s="76"/>
      <c r="EO197" s="76"/>
      <c r="EP197" s="76"/>
      <c r="EQ197" s="76"/>
      <c r="ER197" s="76"/>
      <c r="ES197" s="76"/>
      <c r="ET197" s="76"/>
      <c r="EU197" s="76"/>
      <c r="EV197" s="76"/>
      <c r="EW197" s="76"/>
      <c r="EX197" s="76"/>
      <c r="EY197" s="76"/>
      <c r="EZ197" s="76"/>
      <c r="FA197" s="76"/>
      <c r="FB197" s="76"/>
      <c r="FC197" s="76"/>
      <c r="FD197" s="76"/>
      <c r="FE197" s="76"/>
      <c r="FF197" s="76"/>
      <c r="FG197" s="76"/>
      <c r="FH197" s="76"/>
      <c r="FI197" s="76"/>
      <c r="FJ197" s="76"/>
      <c r="FK197" s="76"/>
      <c r="FL197" s="76"/>
      <c r="FM197" s="76"/>
      <c r="FN197" s="76"/>
      <c r="FO197" s="76"/>
      <c r="FP197" s="76"/>
      <c r="FQ197" s="76"/>
      <c r="FR197" s="76"/>
      <c r="FS197" s="76"/>
      <c r="FT197" s="76"/>
      <c r="FU197" s="76"/>
      <c r="FV197" s="76"/>
      <c r="FW197" s="76"/>
      <c r="FX197" s="76"/>
      <c r="FY197" s="76"/>
      <c r="FZ197" s="76"/>
      <c r="GA197" s="76"/>
      <c r="GB197" s="76"/>
      <c r="GC197" s="76"/>
      <c r="GD197" s="76"/>
      <c r="GE197" s="76"/>
      <c r="GF197" s="76"/>
      <c r="GG197" s="76"/>
      <c r="GH197" s="76"/>
      <c r="GI197" s="76"/>
      <c r="GJ197" s="76"/>
      <c r="GK197" s="76"/>
      <c r="GL197" s="76"/>
      <c r="GM197" s="76"/>
      <c r="GN197" s="76"/>
      <c r="GO197" s="76"/>
      <c r="GP197" s="76"/>
      <c r="GQ197" s="76"/>
      <c r="GR197" s="76"/>
      <c r="GS197" s="76"/>
      <c r="GT197" s="76"/>
      <c r="GU197" s="76"/>
      <c r="GV197" s="76"/>
      <c r="GW197" s="76"/>
    </row>
    <row r="198" spans="7:205" ht="20.100000000000001" customHeight="1">
      <c r="G198" s="74"/>
      <c r="H198" s="74"/>
      <c r="I198" s="74"/>
      <c r="J198" s="74"/>
      <c r="K198" s="74"/>
      <c r="L198" s="74"/>
      <c r="M198" s="74"/>
      <c r="N198" s="74"/>
      <c r="O198" s="74"/>
      <c r="P198" s="74"/>
      <c r="Q198" s="74"/>
      <c r="R198" s="74"/>
      <c r="S198" s="74"/>
      <c r="T198" s="74"/>
      <c r="U198" s="74"/>
      <c r="V198" s="74"/>
      <c r="W198" s="74"/>
      <c r="X198" s="74"/>
      <c r="Y198" s="74"/>
      <c r="Z198" s="74"/>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c r="BE198" s="76"/>
      <c r="BF198" s="76"/>
      <c r="BG198" s="76"/>
      <c r="BH198" s="76"/>
      <c r="BI198" s="76"/>
      <c r="BJ198" s="76"/>
      <c r="BK198" s="76"/>
      <c r="BL198" s="76"/>
      <c r="BM198" s="76"/>
      <c r="BN198" s="76"/>
      <c r="BO198" s="76"/>
      <c r="BP198" s="76"/>
      <c r="BQ198" s="76"/>
      <c r="BR198" s="76"/>
      <c r="BS198" s="76"/>
      <c r="BT198" s="76"/>
      <c r="BU198" s="76"/>
      <c r="BV198" s="76"/>
      <c r="BW198" s="76"/>
      <c r="BX198" s="76"/>
      <c r="BY198" s="76"/>
      <c r="BZ198" s="76"/>
      <c r="CA198" s="76"/>
      <c r="CB198" s="76"/>
      <c r="CC198" s="76"/>
      <c r="CD198" s="76"/>
      <c r="CE198" s="76"/>
      <c r="CF198" s="76"/>
      <c r="CG198" s="76"/>
      <c r="CH198" s="76"/>
      <c r="CI198" s="76"/>
      <c r="CJ198" s="76"/>
      <c r="CK198" s="76"/>
      <c r="CL198" s="76"/>
      <c r="CM198" s="76"/>
      <c r="CN198" s="76"/>
      <c r="CO198" s="76"/>
      <c r="CP198" s="76"/>
      <c r="CQ198" s="76"/>
      <c r="CR198" s="76"/>
      <c r="CS198" s="76"/>
      <c r="CT198" s="76"/>
      <c r="CU198" s="76"/>
      <c r="CV198" s="76"/>
      <c r="CW198" s="76"/>
      <c r="CX198" s="76"/>
      <c r="CY198" s="76"/>
      <c r="CZ198" s="76"/>
      <c r="DA198" s="76"/>
      <c r="DB198" s="76"/>
      <c r="DC198" s="76"/>
      <c r="DD198" s="76"/>
      <c r="DE198" s="76"/>
      <c r="DF198" s="76"/>
      <c r="DG198" s="76"/>
      <c r="DH198" s="76"/>
      <c r="DI198" s="76"/>
      <c r="DJ198" s="76"/>
      <c r="DK198" s="76"/>
      <c r="DL198" s="76"/>
      <c r="DM198" s="76"/>
      <c r="DN198" s="76"/>
      <c r="DO198" s="76"/>
      <c r="DP198" s="76"/>
      <c r="DQ198" s="76"/>
      <c r="DR198" s="76"/>
      <c r="DS198" s="76"/>
      <c r="DT198" s="76"/>
      <c r="DU198" s="76"/>
      <c r="DV198" s="76"/>
      <c r="DW198" s="76"/>
      <c r="DX198" s="76"/>
      <c r="DY198" s="76"/>
      <c r="DZ198" s="76"/>
      <c r="EA198" s="76"/>
      <c r="EB198" s="76"/>
      <c r="EC198" s="76"/>
      <c r="ED198" s="76"/>
      <c r="EE198" s="76"/>
      <c r="EF198" s="76"/>
      <c r="EG198" s="76"/>
      <c r="EH198" s="76"/>
      <c r="EI198" s="76"/>
      <c r="EJ198" s="76"/>
      <c r="EK198" s="76"/>
      <c r="EL198" s="76"/>
      <c r="EM198" s="76"/>
      <c r="EN198" s="76"/>
      <c r="EO198" s="76"/>
      <c r="EP198" s="76"/>
      <c r="EQ198" s="76"/>
      <c r="ER198" s="76"/>
      <c r="ES198" s="76"/>
      <c r="ET198" s="76"/>
      <c r="EU198" s="76"/>
      <c r="EV198" s="76"/>
      <c r="EW198" s="76"/>
      <c r="EX198" s="76"/>
      <c r="EY198" s="76"/>
      <c r="EZ198" s="76"/>
      <c r="FA198" s="76"/>
      <c r="FB198" s="76"/>
      <c r="FC198" s="76"/>
      <c r="FD198" s="76"/>
      <c r="FE198" s="76"/>
      <c r="FF198" s="76"/>
      <c r="FG198" s="76"/>
      <c r="FH198" s="76"/>
      <c r="FI198" s="76"/>
      <c r="FJ198" s="76"/>
      <c r="FK198" s="76"/>
      <c r="FL198" s="76"/>
      <c r="FM198" s="76"/>
      <c r="FN198" s="76"/>
      <c r="FO198" s="76"/>
      <c r="FP198" s="76"/>
      <c r="FQ198" s="76"/>
      <c r="FR198" s="76"/>
      <c r="FS198" s="76"/>
      <c r="FT198" s="76"/>
      <c r="FU198" s="76"/>
      <c r="FV198" s="76"/>
      <c r="FW198" s="76"/>
      <c r="FX198" s="76"/>
      <c r="FY198" s="76"/>
      <c r="FZ198" s="76"/>
      <c r="GA198" s="76"/>
      <c r="GB198" s="76"/>
      <c r="GC198" s="76"/>
      <c r="GD198" s="76"/>
      <c r="GE198" s="76"/>
      <c r="GF198" s="76"/>
      <c r="GG198" s="76"/>
      <c r="GH198" s="76"/>
      <c r="GI198" s="76"/>
      <c r="GJ198" s="76"/>
      <c r="GK198" s="76"/>
      <c r="GL198" s="76"/>
      <c r="GM198" s="76"/>
      <c r="GN198" s="76"/>
      <c r="GO198" s="76"/>
      <c r="GP198" s="76"/>
      <c r="GQ198" s="76"/>
      <c r="GR198" s="76"/>
      <c r="GS198" s="76"/>
      <c r="GT198" s="76"/>
      <c r="GU198" s="76"/>
      <c r="GV198" s="76"/>
      <c r="GW198" s="76"/>
    </row>
    <row r="199" spans="7:205" ht="20.100000000000001" customHeight="1">
      <c r="G199" s="74"/>
      <c r="H199" s="74"/>
      <c r="I199" s="74"/>
      <c r="J199" s="74"/>
      <c r="K199" s="74"/>
      <c r="L199" s="74"/>
      <c r="M199" s="74"/>
      <c r="N199" s="74"/>
      <c r="O199" s="74"/>
      <c r="P199" s="74"/>
      <c r="Q199" s="74"/>
      <c r="R199" s="74"/>
      <c r="S199" s="74"/>
      <c r="T199" s="74"/>
      <c r="U199" s="74"/>
      <c r="V199" s="74"/>
      <c r="W199" s="74"/>
      <c r="X199" s="74"/>
      <c r="Y199" s="74"/>
      <c r="Z199" s="74"/>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76"/>
      <c r="BI199" s="76"/>
      <c r="BJ199" s="76"/>
      <c r="BK199" s="76"/>
      <c r="BL199" s="76"/>
      <c r="BM199" s="76"/>
      <c r="BN199" s="76"/>
      <c r="BO199" s="76"/>
      <c r="BP199" s="76"/>
      <c r="BQ199" s="76"/>
      <c r="BR199" s="76"/>
      <c r="BS199" s="76"/>
      <c r="BT199" s="76"/>
      <c r="BU199" s="76"/>
      <c r="BV199" s="76"/>
      <c r="BW199" s="76"/>
      <c r="BX199" s="76"/>
      <c r="BY199" s="76"/>
      <c r="BZ199" s="76"/>
      <c r="CA199" s="76"/>
      <c r="CB199" s="76"/>
      <c r="CC199" s="76"/>
      <c r="CD199" s="76"/>
      <c r="CE199" s="76"/>
      <c r="CF199" s="76"/>
      <c r="CG199" s="76"/>
      <c r="CH199" s="76"/>
      <c r="CI199" s="76"/>
      <c r="CJ199" s="76"/>
      <c r="CK199" s="76"/>
      <c r="CL199" s="76"/>
      <c r="CM199" s="76"/>
      <c r="CN199" s="76"/>
      <c r="CO199" s="76"/>
      <c r="CP199" s="76"/>
      <c r="CQ199" s="76"/>
      <c r="CR199" s="76"/>
      <c r="CS199" s="76"/>
      <c r="CT199" s="76"/>
      <c r="CU199" s="76"/>
      <c r="CV199" s="76"/>
      <c r="CW199" s="76"/>
      <c r="CX199" s="76"/>
      <c r="CY199" s="76"/>
      <c r="CZ199" s="76"/>
      <c r="DA199" s="76"/>
      <c r="DB199" s="76"/>
      <c r="DC199" s="76"/>
      <c r="DD199" s="76"/>
      <c r="DE199" s="76"/>
      <c r="DF199" s="76"/>
      <c r="DG199" s="76"/>
      <c r="DH199" s="76"/>
      <c r="DI199" s="76"/>
      <c r="DJ199" s="76"/>
      <c r="DK199" s="76"/>
      <c r="DL199" s="76"/>
      <c r="DM199" s="76"/>
      <c r="DN199" s="76"/>
      <c r="DO199" s="76"/>
      <c r="DP199" s="76"/>
      <c r="DQ199" s="76"/>
      <c r="DR199" s="76"/>
      <c r="DS199" s="76"/>
      <c r="DT199" s="76"/>
      <c r="DU199" s="76"/>
      <c r="DV199" s="76"/>
      <c r="DW199" s="76"/>
      <c r="DX199" s="76"/>
      <c r="DY199" s="76"/>
      <c r="DZ199" s="76"/>
      <c r="EA199" s="76"/>
      <c r="EB199" s="76"/>
      <c r="EC199" s="76"/>
      <c r="ED199" s="76"/>
      <c r="EE199" s="76"/>
      <c r="EF199" s="76"/>
      <c r="EG199" s="76"/>
      <c r="EH199" s="76"/>
      <c r="EI199" s="76"/>
      <c r="EJ199" s="76"/>
      <c r="EK199" s="76"/>
      <c r="EL199" s="76"/>
      <c r="EM199" s="76"/>
      <c r="EN199" s="76"/>
      <c r="EO199" s="76"/>
      <c r="EP199" s="76"/>
      <c r="EQ199" s="76"/>
      <c r="ER199" s="76"/>
      <c r="ES199" s="76"/>
      <c r="ET199" s="76"/>
      <c r="EU199" s="76"/>
      <c r="EV199" s="76"/>
      <c r="EW199" s="76"/>
      <c r="EX199" s="76"/>
      <c r="EY199" s="76"/>
      <c r="EZ199" s="76"/>
      <c r="FA199" s="76"/>
      <c r="FB199" s="76"/>
      <c r="FC199" s="76"/>
      <c r="FD199" s="76"/>
      <c r="FE199" s="76"/>
      <c r="FF199" s="76"/>
      <c r="FG199" s="76"/>
      <c r="FH199" s="76"/>
      <c r="FI199" s="76"/>
      <c r="FJ199" s="76"/>
      <c r="FK199" s="76"/>
      <c r="FL199" s="76"/>
      <c r="FM199" s="76"/>
      <c r="FN199" s="76"/>
      <c r="FO199" s="76"/>
      <c r="FP199" s="76"/>
      <c r="FQ199" s="76"/>
      <c r="FR199" s="76"/>
      <c r="FS199" s="76"/>
      <c r="FT199" s="76"/>
      <c r="FU199" s="76"/>
      <c r="FV199" s="76"/>
      <c r="FW199" s="76"/>
      <c r="FX199" s="76"/>
      <c r="FY199" s="76"/>
      <c r="FZ199" s="76"/>
      <c r="GA199" s="76"/>
      <c r="GB199" s="76"/>
      <c r="GC199" s="76"/>
      <c r="GD199" s="76"/>
      <c r="GE199" s="76"/>
      <c r="GF199" s="76"/>
      <c r="GG199" s="76"/>
      <c r="GH199" s="76"/>
      <c r="GI199" s="76"/>
      <c r="GJ199" s="76"/>
      <c r="GK199" s="76"/>
      <c r="GL199" s="76"/>
      <c r="GM199" s="76"/>
      <c r="GN199" s="76"/>
      <c r="GO199" s="76"/>
      <c r="GP199" s="76"/>
      <c r="GQ199" s="76"/>
      <c r="GR199" s="76"/>
      <c r="GS199" s="76"/>
      <c r="GT199" s="76"/>
      <c r="GU199" s="76"/>
      <c r="GV199" s="76"/>
      <c r="GW199" s="76"/>
    </row>
    <row r="200" spans="7:205" ht="20.100000000000001" customHeight="1">
      <c r="G200" s="74"/>
      <c r="H200" s="74"/>
      <c r="I200" s="74"/>
      <c r="J200" s="74"/>
      <c r="K200" s="74"/>
      <c r="L200" s="74"/>
      <c r="M200" s="74"/>
      <c r="N200" s="74"/>
      <c r="O200" s="74"/>
      <c r="P200" s="74"/>
      <c r="Q200" s="74"/>
      <c r="R200" s="74"/>
      <c r="S200" s="74"/>
      <c r="T200" s="74"/>
      <c r="U200" s="74"/>
      <c r="V200" s="74"/>
      <c r="W200" s="74"/>
      <c r="X200" s="74"/>
      <c r="Y200" s="74"/>
      <c r="Z200" s="74"/>
      <c r="AA200" s="76"/>
      <c r="AB200" s="76"/>
      <c r="AC200" s="76"/>
      <c r="AD200" s="76"/>
      <c r="AE200" s="76"/>
      <c r="AF200" s="76"/>
      <c r="AG200" s="76"/>
      <c r="AH200" s="76"/>
      <c r="AI200" s="76"/>
      <c r="AJ200" s="76"/>
      <c r="AK200" s="76"/>
      <c r="AL200" s="76"/>
      <c r="AM200" s="76"/>
      <c r="AN200" s="76"/>
      <c r="AO200" s="76"/>
      <c r="AP200" s="76"/>
      <c r="AQ200" s="76"/>
      <c r="AR200" s="76"/>
      <c r="AS200" s="76"/>
      <c r="AT200" s="76"/>
      <c r="AU200" s="76"/>
      <c r="AV200" s="76"/>
      <c r="AW200" s="76"/>
      <c r="AX200" s="76"/>
      <c r="AY200" s="76"/>
      <c r="AZ200" s="76"/>
      <c r="BA200" s="76"/>
      <c r="BB200" s="76"/>
      <c r="BC200" s="76"/>
      <c r="BD200" s="76"/>
      <c r="BE200" s="76"/>
      <c r="BF200" s="76"/>
      <c r="BG200" s="76"/>
      <c r="BH200" s="76"/>
      <c r="BI200" s="76"/>
      <c r="BJ200" s="76"/>
      <c r="BK200" s="76"/>
      <c r="BL200" s="76"/>
      <c r="BM200" s="76"/>
      <c r="BN200" s="76"/>
      <c r="BO200" s="76"/>
      <c r="BP200" s="76"/>
      <c r="BQ200" s="76"/>
      <c r="BR200" s="76"/>
      <c r="BS200" s="76"/>
      <c r="BT200" s="76"/>
      <c r="BU200" s="76"/>
      <c r="BV200" s="76"/>
      <c r="BW200" s="76"/>
      <c r="BX200" s="76"/>
      <c r="BY200" s="76"/>
      <c r="BZ200" s="76"/>
      <c r="CA200" s="76"/>
      <c r="CB200" s="76"/>
      <c r="CC200" s="76"/>
      <c r="CD200" s="76"/>
      <c r="CE200" s="76"/>
      <c r="CF200" s="76"/>
      <c r="CG200" s="76"/>
      <c r="CH200" s="76"/>
      <c r="CI200" s="76"/>
      <c r="CJ200" s="76"/>
      <c r="CK200" s="76"/>
      <c r="CL200" s="76"/>
      <c r="CM200" s="76"/>
      <c r="CN200" s="76"/>
      <c r="CO200" s="76"/>
      <c r="CP200" s="76"/>
      <c r="CQ200" s="76"/>
      <c r="CR200" s="76"/>
      <c r="CS200" s="76"/>
      <c r="CT200" s="76"/>
      <c r="CU200" s="76"/>
      <c r="CV200" s="76"/>
      <c r="CW200" s="76"/>
      <c r="CX200" s="76"/>
      <c r="CY200" s="76"/>
      <c r="CZ200" s="76"/>
      <c r="DA200" s="76"/>
      <c r="DB200" s="76"/>
      <c r="DC200" s="76"/>
      <c r="DD200" s="76"/>
      <c r="DE200" s="76"/>
      <c r="DF200" s="76"/>
      <c r="DG200" s="76"/>
      <c r="DH200" s="76"/>
      <c r="DI200" s="76"/>
      <c r="DJ200" s="76"/>
      <c r="DK200" s="76"/>
      <c r="DL200" s="76"/>
      <c r="DM200" s="76"/>
      <c r="DN200" s="76"/>
      <c r="DO200" s="76"/>
      <c r="DP200" s="76"/>
      <c r="DQ200" s="76"/>
      <c r="DR200" s="76"/>
      <c r="DS200" s="76"/>
      <c r="DT200" s="76"/>
      <c r="DU200" s="76"/>
      <c r="DV200" s="76"/>
      <c r="DW200" s="76"/>
      <c r="DX200" s="76"/>
      <c r="DY200" s="76"/>
      <c r="DZ200" s="76"/>
      <c r="EA200" s="76"/>
      <c r="EB200" s="76"/>
      <c r="EC200" s="76"/>
      <c r="ED200" s="76"/>
      <c r="EE200" s="76"/>
      <c r="EF200" s="76"/>
      <c r="EG200" s="76"/>
      <c r="EH200" s="76"/>
      <c r="EI200" s="76"/>
      <c r="EJ200" s="76"/>
      <c r="EK200" s="76"/>
      <c r="EL200" s="76"/>
      <c r="EM200" s="76"/>
      <c r="EN200" s="76"/>
      <c r="EO200" s="76"/>
      <c r="EP200" s="76"/>
      <c r="EQ200" s="76"/>
      <c r="ER200" s="76"/>
      <c r="ES200" s="76"/>
      <c r="ET200" s="76"/>
      <c r="EU200" s="76"/>
      <c r="EV200" s="76"/>
      <c r="EW200" s="76"/>
      <c r="EX200" s="76"/>
      <c r="EY200" s="76"/>
      <c r="EZ200" s="76"/>
      <c r="FA200" s="76"/>
      <c r="FB200" s="76"/>
      <c r="FC200" s="76"/>
      <c r="FD200" s="76"/>
      <c r="FE200" s="76"/>
      <c r="FF200" s="76"/>
      <c r="FG200" s="76"/>
      <c r="FH200" s="76"/>
      <c r="FI200" s="76"/>
      <c r="FJ200" s="76"/>
      <c r="FK200" s="76"/>
      <c r="FL200" s="76"/>
      <c r="FM200" s="76"/>
      <c r="FN200" s="76"/>
      <c r="FO200" s="76"/>
      <c r="FP200" s="76"/>
      <c r="FQ200" s="76"/>
      <c r="FR200" s="76"/>
      <c r="FS200" s="76"/>
      <c r="FT200" s="76"/>
      <c r="FU200" s="76"/>
      <c r="FV200" s="76"/>
      <c r="FW200" s="76"/>
      <c r="FX200" s="76"/>
      <c r="FY200" s="76"/>
      <c r="FZ200" s="76"/>
      <c r="GA200" s="76"/>
      <c r="GB200" s="76"/>
      <c r="GC200" s="76"/>
      <c r="GD200" s="76"/>
      <c r="GE200" s="76"/>
      <c r="GF200" s="76"/>
      <c r="GG200" s="76"/>
      <c r="GH200" s="76"/>
      <c r="GI200" s="76"/>
      <c r="GJ200" s="76"/>
      <c r="GK200" s="76"/>
      <c r="GL200" s="76"/>
      <c r="GM200" s="76"/>
      <c r="GN200" s="76"/>
      <c r="GO200" s="76"/>
      <c r="GP200" s="76"/>
      <c r="GQ200" s="76"/>
      <c r="GR200" s="76"/>
      <c r="GS200" s="76"/>
      <c r="GT200" s="76"/>
      <c r="GU200" s="76"/>
      <c r="GV200" s="76"/>
      <c r="GW200" s="76"/>
    </row>
    <row r="201" spans="7:205" ht="20.100000000000001" customHeight="1">
      <c r="G201" s="74"/>
      <c r="H201" s="74"/>
      <c r="I201" s="74"/>
      <c r="J201" s="74"/>
      <c r="K201" s="74"/>
      <c r="L201" s="74"/>
      <c r="M201" s="74"/>
      <c r="N201" s="74"/>
      <c r="O201" s="74"/>
      <c r="P201" s="74"/>
      <c r="Q201" s="74"/>
      <c r="R201" s="74"/>
      <c r="S201" s="74"/>
      <c r="T201" s="74"/>
      <c r="U201" s="74"/>
      <c r="V201" s="74"/>
      <c r="W201" s="74"/>
      <c r="X201" s="74"/>
      <c r="Y201" s="74"/>
      <c r="Z201" s="74"/>
      <c r="AA201" s="76"/>
      <c r="AB201" s="76"/>
      <c r="AC201" s="76"/>
      <c r="AD201" s="76"/>
      <c r="AE201" s="76"/>
      <c r="AF201" s="76"/>
      <c r="AG201" s="76"/>
      <c r="AH201" s="76"/>
      <c r="AI201" s="76"/>
      <c r="AJ201" s="76"/>
      <c r="AK201" s="76"/>
      <c r="AL201" s="76"/>
      <c r="AM201" s="76"/>
      <c r="AN201" s="76"/>
      <c r="AO201" s="76"/>
      <c r="AP201" s="76"/>
      <c r="AQ201" s="76"/>
      <c r="AR201" s="76"/>
      <c r="AS201" s="76"/>
      <c r="AT201" s="76"/>
      <c r="AU201" s="76"/>
      <c r="AV201" s="76"/>
      <c r="AW201" s="76"/>
      <c r="AX201" s="76"/>
      <c r="AY201" s="76"/>
      <c r="AZ201" s="76"/>
      <c r="BA201" s="76"/>
      <c r="BB201" s="76"/>
      <c r="BC201" s="76"/>
      <c r="BD201" s="76"/>
      <c r="BE201" s="76"/>
      <c r="BF201" s="76"/>
      <c r="BG201" s="76"/>
      <c r="BH201" s="76"/>
      <c r="BI201" s="76"/>
      <c r="BJ201" s="76"/>
      <c r="BK201" s="76"/>
      <c r="BL201" s="76"/>
      <c r="BM201" s="76"/>
      <c r="BN201" s="76"/>
      <c r="BO201" s="76"/>
      <c r="BP201" s="76"/>
      <c r="BQ201" s="76"/>
      <c r="BR201" s="76"/>
      <c r="BS201" s="76"/>
      <c r="BT201" s="76"/>
      <c r="BU201" s="76"/>
      <c r="BV201" s="76"/>
      <c r="BW201" s="76"/>
      <c r="BX201" s="76"/>
      <c r="BY201" s="76"/>
      <c r="BZ201" s="76"/>
      <c r="CA201" s="76"/>
      <c r="CB201" s="76"/>
      <c r="CC201" s="76"/>
      <c r="CD201" s="76"/>
      <c r="CE201" s="76"/>
      <c r="CF201" s="76"/>
      <c r="CG201" s="76"/>
      <c r="CH201" s="76"/>
      <c r="CI201" s="76"/>
      <c r="CJ201" s="76"/>
      <c r="CK201" s="76"/>
      <c r="CL201" s="76"/>
      <c r="CM201" s="76"/>
      <c r="CN201" s="76"/>
      <c r="CO201" s="76"/>
      <c r="CP201" s="76"/>
      <c r="CQ201" s="76"/>
      <c r="CR201" s="76"/>
      <c r="CS201" s="76"/>
      <c r="CT201" s="76"/>
      <c r="CU201" s="76"/>
      <c r="CV201" s="76"/>
      <c r="CW201" s="76"/>
      <c r="CX201" s="76"/>
      <c r="CY201" s="76"/>
      <c r="CZ201" s="76"/>
      <c r="DA201" s="76"/>
      <c r="DB201" s="76"/>
      <c r="DC201" s="76"/>
      <c r="DD201" s="76"/>
      <c r="DE201" s="76"/>
      <c r="DF201" s="76"/>
      <c r="DG201" s="76"/>
      <c r="DH201" s="76"/>
      <c r="DI201" s="76"/>
      <c r="DJ201" s="76"/>
      <c r="DK201" s="76"/>
      <c r="DL201" s="76"/>
      <c r="DM201" s="76"/>
      <c r="DN201" s="76"/>
      <c r="DO201" s="76"/>
      <c r="DP201" s="76"/>
      <c r="DQ201" s="76"/>
      <c r="DR201" s="76"/>
      <c r="DS201" s="76"/>
      <c r="DT201" s="76"/>
      <c r="DU201" s="76"/>
      <c r="DV201" s="76"/>
      <c r="DW201" s="76"/>
      <c r="DX201" s="76"/>
      <c r="DY201" s="76"/>
      <c r="DZ201" s="76"/>
      <c r="EA201" s="76"/>
      <c r="EB201" s="76"/>
      <c r="EC201" s="76"/>
      <c r="ED201" s="76"/>
      <c r="EE201" s="76"/>
      <c r="EF201" s="76"/>
      <c r="EG201" s="76"/>
      <c r="EH201" s="76"/>
      <c r="EI201" s="76"/>
      <c r="EJ201" s="76"/>
      <c r="EK201" s="76"/>
      <c r="EL201" s="76"/>
      <c r="EM201" s="76"/>
      <c r="EN201" s="76"/>
      <c r="EO201" s="76"/>
      <c r="EP201" s="76"/>
      <c r="EQ201" s="76"/>
      <c r="ER201" s="76"/>
      <c r="ES201" s="76"/>
      <c r="ET201" s="76"/>
      <c r="EU201" s="76"/>
      <c r="EV201" s="76"/>
      <c r="EW201" s="76"/>
      <c r="EX201" s="76"/>
      <c r="EY201" s="76"/>
      <c r="EZ201" s="76"/>
      <c r="FA201" s="76"/>
      <c r="FB201" s="76"/>
      <c r="FC201" s="76"/>
      <c r="FD201" s="76"/>
      <c r="FE201" s="76"/>
      <c r="FF201" s="76"/>
      <c r="FG201" s="76"/>
      <c r="FH201" s="76"/>
      <c r="FI201" s="76"/>
      <c r="FJ201" s="76"/>
      <c r="FK201" s="76"/>
      <c r="FL201" s="76"/>
      <c r="FM201" s="76"/>
      <c r="FN201" s="76"/>
      <c r="FO201" s="76"/>
      <c r="FP201" s="76"/>
      <c r="FQ201" s="76"/>
      <c r="FR201" s="76"/>
      <c r="FS201" s="76"/>
      <c r="FT201" s="76"/>
      <c r="FU201" s="76"/>
      <c r="FV201" s="76"/>
      <c r="FW201" s="76"/>
      <c r="FX201" s="76"/>
      <c r="FY201" s="76"/>
      <c r="FZ201" s="76"/>
      <c r="GA201" s="76"/>
      <c r="GB201" s="76"/>
      <c r="GC201" s="76"/>
      <c r="GD201" s="76"/>
      <c r="GE201" s="76"/>
      <c r="GF201" s="76"/>
      <c r="GG201" s="76"/>
      <c r="GH201" s="76"/>
      <c r="GI201" s="76"/>
      <c r="GJ201" s="76"/>
      <c r="GK201" s="76"/>
      <c r="GL201" s="76"/>
      <c r="GM201" s="76"/>
      <c r="GN201" s="76"/>
      <c r="GO201" s="76"/>
      <c r="GP201" s="76"/>
      <c r="GQ201" s="76"/>
      <c r="GR201" s="76"/>
      <c r="GS201" s="76"/>
      <c r="GT201" s="76"/>
      <c r="GU201" s="76"/>
      <c r="GV201" s="76"/>
      <c r="GW201" s="76"/>
    </row>
    <row r="202" spans="7:205" ht="20.100000000000001" customHeight="1">
      <c r="G202" s="74"/>
      <c r="H202" s="74"/>
      <c r="I202" s="74"/>
      <c r="J202" s="74"/>
      <c r="K202" s="74"/>
      <c r="L202" s="74"/>
      <c r="M202" s="74"/>
      <c r="N202" s="74"/>
      <c r="O202" s="74"/>
      <c r="P202" s="74"/>
      <c r="Q202" s="74"/>
      <c r="R202" s="74"/>
      <c r="S202" s="74"/>
      <c r="T202" s="74"/>
      <c r="U202" s="74"/>
      <c r="V202" s="74"/>
      <c r="W202" s="74"/>
      <c r="X202" s="74"/>
      <c r="Y202" s="74"/>
      <c r="Z202" s="74"/>
      <c r="AA202" s="76"/>
      <c r="AB202" s="76"/>
      <c r="AC202" s="76"/>
      <c r="AD202" s="76"/>
      <c r="AE202" s="76"/>
      <c r="AF202" s="76"/>
      <c r="AG202" s="76"/>
      <c r="AH202" s="76"/>
      <c r="AI202" s="76"/>
      <c r="AJ202" s="76"/>
      <c r="AK202" s="76"/>
      <c r="AL202" s="76"/>
      <c r="AM202" s="76"/>
      <c r="AN202" s="76"/>
      <c r="AO202" s="76"/>
      <c r="AP202" s="76"/>
      <c r="AQ202" s="76"/>
      <c r="AR202" s="76"/>
      <c r="AS202" s="76"/>
      <c r="AT202" s="76"/>
      <c r="AU202" s="76"/>
      <c r="AV202" s="76"/>
      <c r="AW202" s="76"/>
      <c r="AX202" s="76"/>
      <c r="AY202" s="76"/>
      <c r="AZ202" s="76"/>
      <c r="BA202" s="76"/>
      <c r="BB202" s="76"/>
      <c r="BC202" s="76"/>
      <c r="BD202" s="76"/>
      <c r="BE202" s="76"/>
      <c r="BF202" s="76"/>
      <c r="BG202" s="76"/>
      <c r="BH202" s="76"/>
      <c r="BI202" s="76"/>
      <c r="BJ202" s="76"/>
      <c r="BK202" s="76"/>
      <c r="BL202" s="76"/>
      <c r="BM202" s="76"/>
      <c r="BN202" s="76"/>
      <c r="BO202" s="76"/>
      <c r="BP202" s="76"/>
      <c r="BQ202" s="76"/>
      <c r="BR202" s="76"/>
      <c r="BS202" s="76"/>
      <c r="BT202" s="76"/>
      <c r="BU202" s="76"/>
      <c r="BV202" s="76"/>
      <c r="BW202" s="76"/>
      <c r="BX202" s="76"/>
      <c r="BY202" s="76"/>
      <c r="BZ202" s="76"/>
      <c r="CA202" s="76"/>
      <c r="CB202" s="76"/>
      <c r="CC202" s="76"/>
      <c r="CD202" s="76"/>
      <c r="CE202" s="76"/>
      <c r="CF202" s="76"/>
      <c r="CG202" s="76"/>
      <c r="CH202" s="76"/>
      <c r="CI202" s="76"/>
      <c r="CJ202" s="76"/>
      <c r="CK202" s="76"/>
      <c r="CL202" s="76"/>
      <c r="CM202" s="76"/>
      <c r="CN202" s="76"/>
      <c r="CO202" s="76"/>
      <c r="CP202" s="76"/>
      <c r="CQ202" s="76"/>
      <c r="CR202" s="76"/>
      <c r="CS202" s="76"/>
      <c r="CT202" s="76"/>
      <c r="CU202" s="76"/>
      <c r="CV202" s="76"/>
      <c r="CW202" s="76"/>
      <c r="CX202" s="76"/>
      <c r="CY202" s="76"/>
      <c r="CZ202" s="76"/>
      <c r="DA202" s="76"/>
      <c r="DB202" s="76"/>
      <c r="DC202" s="76"/>
      <c r="DD202" s="76"/>
      <c r="DE202" s="76"/>
      <c r="DF202" s="76"/>
      <c r="DG202" s="76"/>
      <c r="DH202" s="76"/>
      <c r="DI202" s="76"/>
      <c r="DJ202" s="76"/>
      <c r="DK202" s="76"/>
      <c r="DL202" s="76"/>
      <c r="DM202" s="76"/>
      <c r="DN202" s="76"/>
      <c r="DO202" s="76"/>
      <c r="DP202" s="76"/>
      <c r="DQ202" s="76"/>
      <c r="DR202" s="76"/>
      <c r="DS202" s="76"/>
      <c r="DT202" s="76"/>
      <c r="DU202" s="76"/>
      <c r="DV202" s="76"/>
      <c r="DW202" s="76"/>
      <c r="DX202" s="76"/>
      <c r="DY202" s="76"/>
      <c r="DZ202" s="76"/>
      <c r="EA202" s="76"/>
      <c r="EB202" s="76"/>
      <c r="EC202" s="76"/>
      <c r="ED202" s="76"/>
      <c r="EE202" s="76"/>
      <c r="EF202" s="76"/>
      <c r="EG202" s="76"/>
      <c r="EH202" s="76"/>
      <c r="EI202" s="76"/>
      <c r="EJ202" s="76"/>
      <c r="EK202" s="76"/>
      <c r="EL202" s="76"/>
      <c r="EM202" s="76"/>
      <c r="EN202" s="76"/>
      <c r="EO202" s="76"/>
      <c r="EP202" s="76"/>
      <c r="EQ202" s="76"/>
      <c r="ER202" s="76"/>
      <c r="ES202" s="76"/>
      <c r="ET202" s="76"/>
      <c r="EU202" s="76"/>
      <c r="EV202" s="76"/>
      <c r="EW202" s="76"/>
      <c r="EX202" s="76"/>
      <c r="EY202" s="76"/>
      <c r="EZ202" s="76"/>
      <c r="FA202" s="76"/>
      <c r="FB202" s="76"/>
      <c r="FC202" s="76"/>
      <c r="FD202" s="76"/>
      <c r="FE202" s="76"/>
      <c r="FF202" s="76"/>
      <c r="FG202" s="76"/>
      <c r="FH202" s="76"/>
      <c r="FI202" s="76"/>
      <c r="FJ202" s="76"/>
      <c r="FK202" s="76"/>
      <c r="FL202" s="76"/>
      <c r="FM202" s="76"/>
      <c r="FN202" s="76"/>
      <c r="FO202" s="76"/>
      <c r="FP202" s="76"/>
      <c r="FQ202" s="76"/>
      <c r="FR202" s="76"/>
      <c r="FS202" s="76"/>
      <c r="FT202" s="76"/>
      <c r="FU202" s="76"/>
      <c r="FV202" s="76"/>
      <c r="FW202" s="76"/>
      <c r="FX202" s="76"/>
      <c r="FY202" s="76"/>
      <c r="FZ202" s="76"/>
      <c r="GA202" s="76"/>
      <c r="GB202" s="76"/>
      <c r="GC202" s="76"/>
      <c r="GD202" s="76"/>
      <c r="GE202" s="76"/>
      <c r="GF202" s="76"/>
      <c r="GG202" s="76"/>
      <c r="GH202" s="76"/>
      <c r="GI202" s="76"/>
      <c r="GJ202" s="76"/>
      <c r="GK202" s="76"/>
      <c r="GL202" s="76"/>
      <c r="GM202" s="76"/>
      <c r="GN202" s="76"/>
      <c r="GO202" s="76"/>
      <c r="GP202" s="76"/>
      <c r="GQ202" s="76"/>
      <c r="GR202" s="76"/>
      <c r="GS202" s="76"/>
      <c r="GT202" s="76"/>
      <c r="GU202" s="76"/>
      <c r="GV202" s="76"/>
      <c r="GW202" s="76"/>
    </row>
    <row r="203" spans="7:205" ht="20.100000000000001" customHeight="1">
      <c r="G203" s="74"/>
      <c r="H203" s="74"/>
      <c r="I203" s="74"/>
      <c r="J203" s="74"/>
      <c r="K203" s="74"/>
      <c r="L203" s="74"/>
      <c r="M203" s="74"/>
      <c r="N203" s="74"/>
      <c r="O203" s="74"/>
      <c r="P203" s="74"/>
      <c r="Q203" s="74"/>
      <c r="R203" s="74"/>
      <c r="S203" s="74"/>
      <c r="T203" s="74"/>
      <c r="U203" s="74"/>
      <c r="V203" s="74"/>
      <c r="W203" s="74"/>
      <c r="X203" s="74"/>
      <c r="Y203" s="74"/>
      <c r="Z203" s="74"/>
      <c r="AA203" s="76"/>
      <c r="AB203" s="76"/>
      <c r="AC203" s="76"/>
      <c r="AD203" s="76"/>
      <c r="AE203" s="76"/>
      <c r="AF203" s="76"/>
      <c r="AG203" s="76"/>
      <c r="AH203" s="76"/>
      <c r="AI203" s="76"/>
      <c r="AJ203" s="76"/>
      <c r="AK203" s="76"/>
      <c r="AL203" s="76"/>
      <c r="AM203" s="76"/>
      <c r="AN203" s="76"/>
      <c r="AO203" s="76"/>
      <c r="AP203" s="76"/>
      <c r="AQ203" s="76"/>
      <c r="AR203" s="76"/>
      <c r="AS203" s="76"/>
      <c r="AT203" s="76"/>
      <c r="AU203" s="76"/>
      <c r="AV203" s="76"/>
      <c r="AW203" s="76"/>
      <c r="AX203" s="76"/>
      <c r="AY203" s="76"/>
      <c r="AZ203" s="76"/>
      <c r="BA203" s="76"/>
      <c r="BB203" s="76"/>
      <c r="BC203" s="76"/>
      <c r="BD203" s="76"/>
      <c r="BE203" s="76"/>
      <c r="BF203" s="76"/>
      <c r="BG203" s="76"/>
      <c r="BH203" s="76"/>
      <c r="BI203" s="76"/>
      <c r="BJ203" s="76"/>
      <c r="BK203" s="76"/>
      <c r="BL203" s="76"/>
      <c r="BM203" s="76"/>
      <c r="BN203" s="76"/>
      <c r="BO203" s="76"/>
      <c r="BP203" s="76"/>
      <c r="BQ203" s="76"/>
      <c r="BR203" s="76"/>
      <c r="BS203" s="76"/>
      <c r="BT203" s="76"/>
      <c r="BU203" s="76"/>
      <c r="BV203" s="76"/>
      <c r="BW203" s="76"/>
      <c r="BX203" s="76"/>
      <c r="BY203" s="76"/>
      <c r="BZ203" s="76"/>
      <c r="CA203" s="76"/>
      <c r="CB203" s="76"/>
      <c r="CC203" s="76"/>
      <c r="CD203" s="76"/>
      <c r="CE203" s="76"/>
      <c r="CF203" s="76"/>
      <c r="CG203" s="76"/>
      <c r="CH203" s="76"/>
      <c r="CI203" s="76"/>
      <c r="CJ203" s="76"/>
      <c r="CK203" s="76"/>
      <c r="CL203" s="76"/>
      <c r="CM203" s="76"/>
      <c r="CN203" s="76"/>
      <c r="CO203" s="76"/>
      <c r="CP203" s="76"/>
      <c r="CQ203" s="76"/>
      <c r="CR203" s="76"/>
      <c r="CS203" s="76"/>
      <c r="CT203" s="76"/>
      <c r="CU203" s="76"/>
      <c r="CV203" s="76"/>
      <c r="CW203" s="76"/>
      <c r="CX203" s="76"/>
      <c r="CY203" s="76"/>
      <c r="CZ203" s="76"/>
      <c r="DA203" s="76"/>
      <c r="DB203" s="76"/>
      <c r="DC203" s="76"/>
      <c r="DD203" s="76"/>
      <c r="DE203" s="76"/>
      <c r="DF203" s="76"/>
      <c r="DG203" s="76"/>
      <c r="DH203" s="76"/>
      <c r="DI203" s="76"/>
      <c r="DJ203" s="76"/>
      <c r="DK203" s="76"/>
      <c r="DL203" s="76"/>
      <c r="DM203" s="76"/>
      <c r="DN203" s="76"/>
      <c r="DO203" s="76"/>
      <c r="DP203" s="76"/>
      <c r="DQ203" s="76"/>
      <c r="DR203" s="76"/>
      <c r="DS203" s="76"/>
      <c r="DT203" s="76"/>
      <c r="DU203" s="76"/>
      <c r="DV203" s="76"/>
      <c r="DW203" s="76"/>
      <c r="DX203" s="76"/>
      <c r="DY203" s="76"/>
      <c r="DZ203" s="76"/>
      <c r="EA203" s="76"/>
      <c r="EB203" s="76"/>
      <c r="EC203" s="76"/>
      <c r="ED203" s="76"/>
      <c r="EE203" s="76"/>
      <c r="EF203" s="76"/>
      <c r="EG203" s="76"/>
      <c r="EH203" s="76"/>
      <c r="EI203" s="76"/>
      <c r="EJ203" s="76"/>
      <c r="EK203" s="76"/>
      <c r="EL203" s="76"/>
      <c r="EM203" s="76"/>
      <c r="EN203" s="76"/>
      <c r="EO203" s="76"/>
      <c r="EP203" s="76"/>
      <c r="EQ203" s="76"/>
      <c r="ER203" s="76"/>
      <c r="ES203" s="76"/>
      <c r="ET203" s="76"/>
      <c r="EU203" s="76"/>
      <c r="EV203" s="76"/>
      <c r="EW203" s="76"/>
      <c r="EX203" s="76"/>
      <c r="EY203" s="76"/>
      <c r="EZ203" s="76"/>
      <c r="FA203" s="76"/>
      <c r="FB203" s="76"/>
      <c r="FC203" s="76"/>
      <c r="FD203" s="76"/>
      <c r="FE203" s="76"/>
      <c r="FF203" s="76"/>
      <c r="FG203" s="76"/>
      <c r="FH203" s="76"/>
      <c r="FI203" s="76"/>
      <c r="FJ203" s="76"/>
      <c r="FK203" s="76"/>
      <c r="FL203" s="76"/>
      <c r="FM203" s="76"/>
      <c r="FN203" s="76"/>
      <c r="FO203" s="76"/>
      <c r="FP203" s="76"/>
      <c r="FQ203" s="76"/>
      <c r="FR203" s="76"/>
      <c r="FS203" s="76"/>
      <c r="FT203" s="76"/>
      <c r="FU203" s="76"/>
      <c r="FV203" s="76"/>
      <c r="FW203" s="76"/>
      <c r="FX203" s="76"/>
      <c r="FY203" s="76"/>
      <c r="FZ203" s="76"/>
      <c r="GA203" s="76"/>
      <c r="GB203" s="76"/>
      <c r="GC203" s="76"/>
      <c r="GD203" s="76"/>
      <c r="GE203" s="76"/>
      <c r="GF203" s="76"/>
      <c r="GG203" s="76"/>
      <c r="GH203" s="76"/>
      <c r="GI203" s="76"/>
      <c r="GJ203" s="76"/>
      <c r="GK203" s="76"/>
      <c r="GL203" s="76"/>
      <c r="GM203" s="76"/>
      <c r="GN203" s="76"/>
      <c r="GO203" s="76"/>
      <c r="GP203" s="76"/>
      <c r="GQ203" s="76"/>
      <c r="GR203" s="76"/>
      <c r="GS203" s="76"/>
      <c r="GT203" s="76"/>
      <c r="GU203" s="76"/>
      <c r="GV203" s="76"/>
      <c r="GW203" s="76"/>
    </row>
    <row r="204" spans="7:205" ht="20.100000000000001" customHeight="1">
      <c r="G204" s="74"/>
      <c r="H204" s="74"/>
      <c r="I204" s="74"/>
      <c r="J204" s="74"/>
      <c r="K204" s="74"/>
      <c r="L204" s="74"/>
      <c r="M204" s="74"/>
      <c r="N204" s="74"/>
      <c r="O204" s="74"/>
      <c r="P204" s="74"/>
      <c r="Q204" s="74"/>
      <c r="R204" s="74"/>
      <c r="S204" s="74"/>
      <c r="T204" s="74"/>
      <c r="U204" s="74"/>
      <c r="V204" s="74"/>
      <c r="W204" s="74"/>
      <c r="X204" s="74"/>
      <c r="Y204" s="74"/>
      <c r="Z204" s="74"/>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row>
    <row r="205" spans="7:205" ht="20.100000000000001" customHeight="1">
      <c r="G205" s="74"/>
      <c r="H205" s="74"/>
      <c r="I205" s="74"/>
      <c r="J205" s="74"/>
      <c r="K205" s="74"/>
      <c r="L205" s="74"/>
      <c r="M205" s="74"/>
      <c r="N205" s="74"/>
      <c r="O205" s="74"/>
      <c r="P205" s="74"/>
      <c r="Q205" s="74"/>
      <c r="R205" s="74"/>
      <c r="S205" s="74"/>
      <c r="T205" s="74"/>
      <c r="U205" s="74"/>
      <c r="V205" s="74"/>
      <c r="W205" s="74"/>
      <c r="X205" s="74"/>
      <c r="Y205" s="74"/>
      <c r="Z205" s="74"/>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76"/>
      <c r="CZ205" s="76"/>
      <c r="DA205" s="76"/>
      <c r="DB205" s="76"/>
      <c r="DC205" s="76"/>
      <c r="DD205" s="76"/>
      <c r="DE205" s="76"/>
      <c r="DF205" s="76"/>
      <c r="DG205" s="76"/>
      <c r="DH205" s="76"/>
      <c r="DI205" s="76"/>
      <c r="DJ205" s="76"/>
      <c r="DK205" s="76"/>
      <c r="DL205" s="76"/>
      <c r="DM205" s="76"/>
      <c r="DN205" s="76"/>
      <c r="DO205" s="76"/>
      <c r="DP205" s="76"/>
      <c r="DQ205" s="76"/>
      <c r="DR205" s="76"/>
      <c r="DS205" s="76"/>
      <c r="DT205" s="76"/>
      <c r="DU205" s="76"/>
      <c r="DV205" s="76"/>
      <c r="DW205" s="76"/>
      <c r="DX205" s="76"/>
      <c r="DY205" s="76"/>
      <c r="DZ205" s="76"/>
      <c r="EA205" s="76"/>
      <c r="EB205" s="76"/>
      <c r="EC205" s="76"/>
      <c r="ED205" s="76"/>
      <c r="EE205" s="76"/>
      <c r="EF205" s="76"/>
      <c r="EG205" s="76"/>
      <c r="EH205" s="76"/>
      <c r="EI205" s="76"/>
      <c r="EJ205" s="76"/>
      <c r="EK205" s="76"/>
      <c r="EL205" s="76"/>
      <c r="EM205" s="76"/>
      <c r="EN205" s="76"/>
      <c r="EO205" s="76"/>
      <c r="EP205" s="76"/>
      <c r="EQ205" s="76"/>
      <c r="ER205" s="76"/>
      <c r="ES205" s="76"/>
      <c r="ET205" s="76"/>
      <c r="EU205" s="76"/>
      <c r="EV205" s="76"/>
      <c r="EW205" s="76"/>
      <c r="EX205" s="76"/>
      <c r="EY205" s="76"/>
      <c r="EZ205" s="76"/>
      <c r="FA205" s="76"/>
      <c r="FB205" s="76"/>
      <c r="FC205" s="76"/>
      <c r="FD205" s="76"/>
      <c r="FE205" s="76"/>
      <c r="FF205" s="76"/>
      <c r="FG205" s="76"/>
      <c r="FH205" s="76"/>
      <c r="FI205" s="76"/>
      <c r="FJ205" s="76"/>
      <c r="FK205" s="76"/>
      <c r="FL205" s="76"/>
      <c r="FM205" s="76"/>
      <c r="FN205" s="76"/>
      <c r="FO205" s="76"/>
      <c r="FP205" s="76"/>
      <c r="FQ205" s="76"/>
      <c r="FR205" s="76"/>
      <c r="FS205" s="76"/>
      <c r="FT205" s="76"/>
      <c r="FU205" s="76"/>
      <c r="FV205" s="76"/>
      <c r="FW205" s="76"/>
      <c r="FX205" s="76"/>
      <c r="FY205" s="76"/>
      <c r="FZ205" s="76"/>
      <c r="GA205" s="76"/>
      <c r="GB205" s="76"/>
      <c r="GC205" s="76"/>
      <c r="GD205" s="76"/>
      <c r="GE205" s="76"/>
      <c r="GF205" s="76"/>
      <c r="GG205" s="76"/>
      <c r="GH205" s="76"/>
      <c r="GI205" s="76"/>
      <c r="GJ205" s="76"/>
      <c r="GK205" s="76"/>
      <c r="GL205" s="76"/>
      <c r="GM205" s="76"/>
      <c r="GN205" s="76"/>
      <c r="GO205" s="76"/>
      <c r="GP205" s="76"/>
      <c r="GQ205" s="76"/>
      <c r="GR205" s="76"/>
      <c r="GS205" s="76"/>
      <c r="GT205" s="76"/>
      <c r="GU205" s="76"/>
      <c r="GV205" s="76"/>
      <c r="GW205" s="76"/>
    </row>
    <row r="206" spans="7:205" ht="20.100000000000001" customHeight="1">
      <c r="G206" s="74"/>
      <c r="H206" s="74"/>
      <c r="I206" s="74"/>
      <c r="J206" s="74"/>
      <c r="K206" s="74"/>
      <c r="L206" s="74"/>
      <c r="M206" s="74"/>
      <c r="N206" s="74"/>
      <c r="O206" s="74"/>
      <c r="P206" s="74"/>
      <c r="Q206" s="74"/>
      <c r="R206" s="74"/>
      <c r="S206" s="74"/>
      <c r="T206" s="74"/>
      <c r="U206" s="74"/>
      <c r="V206" s="74"/>
      <c r="W206" s="74"/>
      <c r="X206" s="74"/>
      <c r="Y206" s="74"/>
      <c r="Z206" s="74"/>
      <c r="AA206" s="76"/>
      <c r="AB206" s="76"/>
      <c r="AC206" s="76"/>
      <c r="AD206" s="76"/>
      <c r="AE206" s="76"/>
      <c r="AF206" s="76"/>
      <c r="AG206" s="76"/>
      <c r="AH206" s="76"/>
      <c r="AI206" s="76"/>
      <c r="AJ206" s="76"/>
      <c r="AK206" s="76"/>
      <c r="AL206" s="76"/>
      <c r="AM206" s="76"/>
      <c r="AN206" s="76"/>
      <c r="AO206" s="76"/>
      <c r="AP206" s="76"/>
      <c r="AQ206" s="76"/>
      <c r="AR206" s="76"/>
      <c r="AS206" s="76"/>
      <c r="AT206" s="76"/>
      <c r="AU206" s="76"/>
      <c r="AV206" s="76"/>
      <c r="AW206" s="76"/>
      <c r="AX206" s="76"/>
      <c r="AY206" s="76"/>
      <c r="AZ206" s="76"/>
      <c r="BA206" s="76"/>
      <c r="BB206" s="76"/>
      <c r="BC206" s="76"/>
      <c r="BD206" s="76"/>
      <c r="BE206" s="76"/>
      <c r="BF206" s="76"/>
      <c r="BG206" s="76"/>
      <c r="BH206" s="76"/>
      <c r="BI206" s="76"/>
      <c r="BJ206" s="76"/>
      <c r="BK206" s="76"/>
      <c r="BL206" s="76"/>
      <c r="BM206" s="76"/>
      <c r="BN206" s="76"/>
      <c r="BO206" s="76"/>
      <c r="BP206" s="76"/>
      <c r="BQ206" s="76"/>
      <c r="BR206" s="76"/>
      <c r="BS206" s="76"/>
      <c r="BT206" s="76"/>
      <c r="BU206" s="76"/>
      <c r="BV206" s="76"/>
      <c r="BW206" s="76"/>
      <c r="BX206" s="76"/>
      <c r="BY206" s="76"/>
      <c r="BZ206" s="76"/>
      <c r="CA206" s="76"/>
      <c r="CB206" s="76"/>
      <c r="CC206" s="76"/>
      <c r="CD206" s="76"/>
      <c r="CE206" s="76"/>
      <c r="CF206" s="76"/>
      <c r="CG206" s="76"/>
      <c r="CH206" s="76"/>
      <c r="CI206" s="76"/>
      <c r="CJ206" s="76"/>
      <c r="CK206" s="76"/>
      <c r="CL206" s="76"/>
      <c r="CM206" s="76"/>
      <c r="CN206" s="76"/>
      <c r="CO206" s="76"/>
      <c r="CP206" s="76"/>
      <c r="CQ206" s="76"/>
      <c r="CR206" s="76"/>
      <c r="CS206" s="76"/>
      <c r="CT206" s="76"/>
      <c r="CU206" s="76"/>
      <c r="CV206" s="76"/>
      <c r="CW206" s="76"/>
      <c r="CX206" s="76"/>
      <c r="CY206" s="76"/>
      <c r="CZ206" s="76"/>
      <c r="DA206" s="76"/>
      <c r="DB206" s="76"/>
      <c r="DC206" s="76"/>
      <c r="DD206" s="76"/>
      <c r="DE206" s="76"/>
      <c r="DF206" s="76"/>
      <c r="DG206" s="76"/>
      <c r="DH206" s="76"/>
      <c r="DI206" s="76"/>
      <c r="DJ206" s="76"/>
      <c r="DK206" s="76"/>
      <c r="DL206" s="76"/>
      <c r="DM206" s="76"/>
      <c r="DN206" s="76"/>
      <c r="DO206" s="76"/>
      <c r="DP206" s="76"/>
      <c r="DQ206" s="76"/>
      <c r="DR206" s="76"/>
      <c r="DS206" s="76"/>
      <c r="DT206" s="76"/>
      <c r="DU206" s="76"/>
      <c r="DV206" s="76"/>
      <c r="DW206" s="76"/>
      <c r="DX206" s="76"/>
      <c r="DY206" s="76"/>
      <c r="DZ206" s="76"/>
      <c r="EA206" s="76"/>
      <c r="EB206" s="76"/>
      <c r="EC206" s="76"/>
      <c r="ED206" s="76"/>
      <c r="EE206" s="76"/>
      <c r="EF206" s="76"/>
      <c r="EG206" s="76"/>
      <c r="EH206" s="76"/>
      <c r="EI206" s="76"/>
      <c r="EJ206" s="76"/>
      <c r="EK206" s="76"/>
      <c r="EL206" s="76"/>
      <c r="EM206" s="76"/>
      <c r="EN206" s="76"/>
      <c r="EO206" s="76"/>
      <c r="EP206" s="76"/>
      <c r="EQ206" s="76"/>
      <c r="ER206" s="76"/>
      <c r="ES206" s="76"/>
      <c r="ET206" s="76"/>
      <c r="EU206" s="76"/>
      <c r="EV206" s="76"/>
      <c r="EW206" s="76"/>
      <c r="EX206" s="76"/>
      <c r="EY206" s="76"/>
      <c r="EZ206" s="76"/>
      <c r="FA206" s="76"/>
      <c r="FB206" s="76"/>
      <c r="FC206" s="76"/>
      <c r="FD206" s="76"/>
      <c r="FE206" s="76"/>
      <c r="FF206" s="76"/>
      <c r="FG206" s="76"/>
      <c r="FH206" s="76"/>
      <c r="FI206" s="76"/>
      <c r="FJ206" s="76"/>
      <c r="FK206" s="76"/>
      <c r="FL206" s="76"/>
      <c r="FM206" s="76"/>
      <c r="FN206" s="76"/>
      <c r="FO206" s="76"/>
      <c r="FP206" s="76"/>
      <c r="FQ206" s="76"/>
      <c r="FR206" s="76"/>
      <c r="FS206" s="76"/>
      <c r="FT206" s="76"/>
      <c r="FU206" s="76"/>
      <c r="FV206" s="76"/>
      <c r="FW206" s="76"/>
      <c r="FX206" s="76"/>
      <c r="FY206" s="76"/>
      <c r="FZ206" s="76"/>
      <c r="GA206" s="76"/>
      <c r="GB206" s="76"/>
      <c r="GC206" s="76"/>
      <c r="GD206" s="76"/>
      <c r="GE206" s="76"/>
      <c r="GF206" s="76"/>
      <c r="GG206" s="76"/>
      <c r="GH206" s="76"/>
      <c r="GI206" s="76"/>
      <c r="GJ206" s="76"/>
      <c r="GK206" s="76"/>
      <c r="GL206" s="76"/>
      <c r="GM206" s="76"/>
      <c r="GN206" s="76"/>
      <c r="GO206" s="76"/>
      <c r="GP206" s="76"/>
      <c r="GQ206" s="76"/>
      <c r="GR206" s="76"/>
      <c r="GS206" s="76"/>
      <c r="GT206" s="76"/>
      <c r="GU206" s="76"/>
      <c r="GV206" s="76"/>
      <c r="GW206" s="76"/>
    </row>
    <row r="207" spans="7:205" ht="20.100000000000001" customHeight="1">
      <c r="G207" s="74"/>
      <c r="H207" s="74"/>
      <c r="I207" s="74"/>
      <c r="J207" s="74"/>
      <c r="K207" s="74"/>
      <c r="L207" s="74"/>
      <c r="M207" s="74"/>
      <c r="N207" s="74"/>
      <c r="O207" s="74"/>
      <c r="P207" s="74"/>
      <c r="Q207" s="74"/>
      <c r="R207" s="74"/>
      <c r="S207" s="74"/>
      <c r="T207" s="74"/>
      <c r="U207" s="74"/>
      <c r="V207" s="74"/>
      <c r="W207" s="74"/>
      <c r="X207" s="74"/>
      <c r="Y207" s="74"/>
      <c r="Z207" s="74"/>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c r="AX207" s="76"/>
      <c r="AY207" s="76"/>
      <c r="AZ207" s="76"/>
      <c r="BA207" s="76"/>
      <c r="BB207" s="76"/>
      <c r="BC207" s="76"/>
      <c r="BD207" s="76"/>
      <c r="BE207" s="76"/>
      <c r="BF207" s="76"/>
      <c r="BG207" s="76"/>
      <c r="BH207" s="76"/>
      <c r="BI207" s="76"/>
      <c r="BJ207" s="76"/>
      <c r="BK207" s="76"/>
      <c r="BL207" s="76"/>
      <c r="BM207" s="76"/>
      <c r="BN207" s="76"/>
      <c r="BO207" s="76"/>
      <c r="BP207" s="76"/>
      <c r="BQ207" s="76"/>
      <c r="BR207" s="76"/>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76"/>
      <c r="EF207" s="76"/>
      <c r="EG207" s="76"/>
      <c r="EH207" s="76"/>
      <c r="EI207" s="76"/>
      <c r="EJ207" s="76"/>
      <c r="EK207" s="76"/>
      <c r="EL207" s="76"/>
      <c r="EM207" s="76"/>
      <c r="EN207" s="76"/>
      <c r="EO207" s="76"/>
      <c r="EP207" s="76"/>
      <c r="EQ207" s="76"/>
      <c r="ER207" s="76"/>
      <c r="ES207" s="76"/>
      <c r="ET207" s="76"/>
      <c r="EU207" s="76"/>
      <c r="EV207" s="76"/>
      <c r="EW207" s="76"/>
      <c r="EX207" s="76"/>
      <c r="EY207" s="76"/>
      <c r="EZ207" s="76"/>
      <c r="FA207" s="76"/>
      <c r="FB207" s="76"/>
      <c r="FC207" s="76"/>
      <c r="FD207" s="76"/>
      <c r="FE207" s="76"/>
      <c r="FF207" s="76"/>
      <c r="FG207" s="76"/>
      <c r="FH207" s="76"/>
      <c r="FI207" s="76"/>
      <c r="FJ207" s="76"/>
      <c r="FK207" s="76"/>
      <c r="FL207" s="76"/>
      <c r="FM207" s="76"/>
      <c r="FN207" s="76"/>
      <c r="FO207" s="76"/>
      <c r="FP207" s="76"/>
      <c r="FQ207" s="76"/>
      <c r="FR207" s="76"/>
      <c r="FS207" s="76"/>
      <c r="FT207" s="76"/>
      <c r="FU207" s="76"/>
      <c r="FV207" s="76"/>
      <c r="FW207" s="76"/>
      <c r="FX207" s="76"/>
      <c r="FY207" s="76"/>
      <c r="FZ207" s="76"/>
      <c r="GA207" s="76"/>
      <c r="GB207" s="76"/>
      <c r="GC207" s="76"/>
      <c r="GD207" s="76"/>
      <c r="GE207" s="76"/>
      <c r="GF207" s="76"/>
      <c r="GG207" s="76"/>
      <c r="GH207" s="76"/>
      <c r="GI207" s="76"/>
      <c r="GJ207" s="76"/>
      <c r="GK207" s="76"/>
      <c r="GL207" s="76"/>
      <c r="GM207" s="76"/>
      <c r="GN207" s="76"/>
      <c r="GO207" s="76"/>
      <c r="GP207" s="76"/>
      <c r="GQ207" s="76"/>
      <c r="GR207" s="76"/>
      <c r="GS207" s="76"/>
      <c r="GT207" s="76"/>
      <c r="GU207" s="76"/>
      <c r="GV207" s="76"/>
      <c r="GW207" s="76"/>
    </row>
    <row r="208" spans="7:205" ht="20.100000000000001" customHeight="1">
      <c r="G208" s="74"/>
      <c r="H208" s="74"/>
      <c r="I208" s="74"/>
      <c r="J208" s="74"/>
      <c r="K208" s="74"/>
      <c r="L208" s="74"/>
      <c r="M208" s="74"/>
      <c r="N208" s="74"/>
      <c r="O208" s="74"/>
      <c r="P208" s="74"/>
      <c r="Q208" s="74"/>
      <c r="R208" s="74"/>
      <c r="S208" s="74"/>
      <c r="T208" s="74"/>
      <c r="U208" s="74"/>
      <c r="V208" s="74"/>
      <c r="W208" s="74"/>
      <c r="X208" s="74"/>
      <c r="Y208" s="74"/>
      <c r="Z208" s="74"/>
      <c r="AA208" s="76"/>
      <c r="AB208" s="76"/>
      <c r="AC208" s="76"/>
      <c r="AD208" s="76"/>
      <c r="AE208" s="76"/>
      <c r="AF208" s="76"/>
      <c r="AG208" s="76"/>
      <c r="AH208" s="76"/>
      <c r="AI208" s="76"/>
      <c r="AJ208" s="76"/>
      <c r="AK208" s="76"/>
      <c r="AL208" s="76"/>
      <c r="AM208" s="76"/>
      <c r="AN208" s="76"/>
      <c r="AO208" s="76"/>
      <c r="AP208" s="76"/>
      <c r="AQ208" s="76"/>
      <c r="AR208" s="76"/>
      <c r="AS208" s="76"/>
      <c r="AT208" s="76"/>
      <c r="AU208" s="76"/>
      <c r="AV208" s="76"/>
      <c r="AW208" s="76"/>
      <c r="AX208" s="76"/>
      <c r="AY208" s="76"/>
      <c r="AZ208" s="76"/>
      <c r="BA208" s="76"/>
      <c r="BB208" s="76"/>
      <c r="BC208" s="76"/>
      <c r="BD208" s="76"/>
      <c r="BE208" s="76"/>
      <c r="BF208" s="76"/>
      <c r="BG208" s="76"/>
      <c r="BH208" s="76"/>
      <c r="BI208" s="76"/>
      <c r="BJ208" s="76"/>
      <c r="BK208" s="76"/>
      <c r="BL208" s="76"/>
      <c r="BM208" s="76"/>
      <c r="BN208" s="76"/>
      <c r="BO208" s="76"/>
      <c r="BP208" s="76"/>
      <c r="BQ208" s="76"/>
      <c r="BR208" s="76"/>
      <c r="BS208" s="76"/>
      <c r="BT208" s="76"/>
      <c r="BU208" s="76"/>
      <c r="BV208" s="76"/>
      <c r="BW208" s="76"/>
      <c r="BX208" s="76"/>
      <c r="BY208" s="76"/>
      <c r="BZ208" s="76"/>
      <c r="CA208" s="76"/>
      <c r="CB208" s="76"/>
      <c r="CC208" s="76"/>
      <c r="CD208" s="76"/>
      <c r="CE208" s="76"/>
      <c r="CF208" s="76"/>
      <c r="CG208" s="76"/>
      <c r="CH208" s="76"/>
      <c r="CI208" s="76"/>
      <c r="CJ208" s="76"/>
      <c r="CK208" s="76"/>
      <c r="CL208" s="76"/>
      <c r="CM208" s="76"/>
      <c r="CN208" s="76"/>
      <c r="CO208" s="76"/>
      <c r="CP208" s="76"/>
      <c r="CQ208" s="76"/>
      <c r="CR208" s="76"/>
      <c r="CS208" s="76"/>
      <c r="CT208" s="76"/>
      <c r="CU208" s="76"/>
      <c r="CV208" s="76"/>
      <c r="CW208" s="76"/>
      <c r="CX208" s="76"/>
      <c r="CY208" s="76"/>
      <c r="CZ208" s="76"/>
      <c r="DA208" s="76"/>
      <c r="DB208" s="76"/>
      <c r="DC208" s="76"/>
      <c r="DD208" s="76"/>
      <c r="DE208" s="76"/>
      <c r="DF208" s="76"/>
      <c r="DG208" s="76"/>
      <c r="DH208" s="76"/>
      <c r="DI208" s="76"/>
      <c r="DJ208" s="76"/>
      <c r="DK208" s="76"/>
      <c r="DL208" s="76"/>
      <c r="DM208" s="76"/>
      <c r="DN208" s="76"/>
      <c r="DO208" s="76"/>
      <c r="DP208" s="76"/>
      <c r="DQ208" s="76"/>
      <c r="DR208" s="76"/>
      <c r="DS208" s="76"/>
      <c r="DT208" s="76"/>
      <c r="DU208" s="76"/>
      <c r="DV208" s="76"/>
      <c r="DW208" s="76"/>
      <c r="DX208" s="76"/>
      <c r="DY208" s="76"/>
      <c r="DZ208" s="76"/>
      <c r="EA208" s="76"/>
      <c r="EB208" s="76"/>
      <c r="EC208" s="76"/>
      <c r="ED208" s="76"/>
      <c r="EE208" s="76"/>
      <c r="EF208" s="76"/>
      <c r="EG208" s="76"/>
      <c r="EH208" s="76"/>
      <c r="EI208" s="76"/>
      <c r="EJ208" s="76"/>
      <c r="EK208" s="76"/>
      <c r="EL208" s="76"/>
      <c r="EM208" s="76"/>
      <c r="EN208" s="76"/>
      <c r="EO208" s="76"/>
      <c r="EP208" s="76"/>
      <c r="EQ208" s="76"/>
      <c r="ER208" s="76"/>
      <c r="ES208" s="76"/>
      <c r="ET208" s="76"/>
      <c r="EU208" s="76"/>
      <c r="EV208" s="76"/>
      <c r="EW208" s="76"/>
      <c r="EX208" s="76"/>
      <c r="EY208" s="76"/>
      <c r="EZ208" s="76"/>
      <c r="FA208" s="76"/>
      <c r="FB208" s="76"/>
      <c r="FC208" s="76"/>
      <c r="FD208" s="76"/>
      <c r="FE208" s="76"/>
      <c r="FF208" s="76"/>
      <c r="FG208" s="76"/>
      <c r="FH208" s="76"/>
      <c r="FI208" s="76"/>
      <c r="FJ208" s="76"/>
      <c r="FK208" s="76"/>
      <c r="FL208" s="76"/>
      <c r="FM208" s="76"/>
      <c r="FN208" s="76"/>
      <c r="FO208" s="76"/>
      <c r="FP208" s="76"/>
      <c r="FQ208" s="76"/>
      <c r="FR208" s="76"/>
      <c r="FS208" s="76"/>
      <c r="FT208" s="76"/>
      <c r="FU208" s="76"/>
      <c r="FV208" s="76"/>
      <c r="FW208" s="76"/>
      <c r="FX208" s="76"/>
      <c r="FY208" s="76"/>
      <c r="FZ208" s="76"/>
      <c r="GA208" s="76"/>
      <c r="GB208" s="76"/>
      <c r="GC208" s="76"/>
      <c r="GD208" s="76"/>
      <c r="GE208" s="76"/>
      <c r="GF208" s="76"/>
      <c r="GG208" s="76"/>
      <c r="GH208" s="76"/>
      <c r="GI208" s="76"/>
      <c r="GJ208" s="76"/>
      <c r="GK208" s="76"/>
      <c r="GL208" s="76"/>
      <c r="GM208" s="76"/>
      <c r="GN208" s="76"/>
      <c r="GO208" s="76"/>
      <c r="GP208" s="76"/>
      <c r="GQ208" s="76"/>
      <c r="GR208" s="76"/>
      <c r="GS208" s="76"/>
      <c r="GT208" s="76"/>
      <c r="GU208" s="76"/>
      <c r="GV208" s="76"/>
      <c r="GW208" s="76"/>
    </row>
    <row r="209" spans="7:205" ht="20.100000000000001" customHeight="1">
      <c r="G209" s="74"/>
      <c r="H209" s="74"/>
      <c r="I209" s="74"/>
      <c r="J209" s="74"/>
      <c r="K209" s="74"/>
      <c r="L209" s="74"/>
      <c r="M209" s="74"/>
      <c r="N209" s="74"/>
      <c r="O209" s="74"/>
      <c r="P209" s="74"/>
      <c r="Q209" s="74"/>
      <c r="R209" s="74"/>
      <c r="S209" s="74"/>
      <c r="T209" s="74"/>
      <c r="U209" s="74"/>
      <c r="V209" s="74"/>
      <c r="W209" s="74"/>
      <c r="X209" s="74"/>
      <c r="Y209" s="74"/>
      <c r="Z209" s="74"/>
      <c r="AA209" s="76"/>
      <c r="AB209" s="76"/>
      <c r="AC209" s="76"/>
      <c r="AD209" s="76"/>
      <c r="AE209" s="76"/>
      <c r="AF209" s="76"/>
      <c r="AG209" s="76"/>
      <c r="AH209" s="76"/>
      <c r="AI209" s="76"/>
      <c r="AJ209" s="76"/>
      <c r="AK209" s="76"/>
      <c r="AL209" s="76"/>
      <c r="AM209" s="76"/>
      <c r="AN209" s="76"/>
      <c r="AO209" s="76"/>
      <c r="AP209" s="76"/>
      <c r="AQ209" s="76"/>
      <c r="AR209" s="76"/>
      <c r="AS209" s="76"/>
      <c r="AT209" s="76"/>
      <c r="AU209" s="76"/>
      <c r="AV209" s="76"/>
      <c r="AW209" s="76"/>
      <c r="AX209" s="76"/>
      <c r="AY209" s="76"/>
      <c r="AZ209" s="76"/>
      <c r="BA209" s="76"/>
      <c r="BB209" s="76"/>
      <c r="BC209" s="76"/>
      <c r="BD209" s="76"/>
      <c r="BE209" s="76"/>
      <c r="BF209" s="76"/>
      <c r="BG209" s="76"/>
      <c r="BH209" s="76"/>
      <c r="BI209" s="76"/>
      <c r="BJ209" s="76"/>
      <c r="BK209" s="76"/>
      <c r="BL209" s="76"/>
      <c r="BM209" s="76"/>
      <c r="BN209" s="76"/>
      <c r="BO209" s="76"/>
      <c r="BP209" s="76"/>
      <c r="BQ209" s="76"/>
      <c r="BR209" s="76"/>
      <c r="BS209" s="76"/>
      <c r="BT209" s="76"/>
      <c r="BU209" s="76"/>
      <c r="BV209" s="76"/>
      <c r="BW209" s="76"/>
      <c r="BX209" s="76"/>
      <c r="BY209" s="76"/>
      <c r="BZ209" s="76"/>
      <c r="CA209" s="76"/>
      <c r="CB209" s="76"/>
      <c r="CC209" s="76"/>
      <c r="CD209" s="76"/>
      <c r="CE209" s="76"/>
      <c r="CF209" s="76"/>
      <c r="CG209" s="76"/>
      <c r="CH209" s="76"/>
      <c r="CI209" s="76"/>
      <c r="CJ209" s="76"/>
      <c r="CK209" s="76"/>
      <c r="CL209" s="76"/>
      <c r="CM209" s="76"/>
      <c r="CN209" s="76"/>
      <c r="CO209" s="76"/>
      <c r="CP209" s="76"/>
      <c r="CQ209" s="76"/>
      <c r="CR209" s="76"/>
      <c r="CS209" s="76"/>
      <c r="CT209" s="76"/>
      <c r="CU209" s="76"/>
      <c r="CV209" s="76"/>
      <c r="CW209" s="76"/>
      <c r="CX209" s="76"/>
      <c r="CY209" s="76"/>
      <c r="CZ209" s="76"/>
      <c r="DA209" s="76"/>
      <c r="DB209" s="76"/>
      <c r="DC209" s="76"/>
      <c r="DD209" s="76"/>
      <c r="DE209" s="76"/>
      <c r="DF209" s="76"/>
      <c r="DG209" s="76"/>
      <c r="DH209" s="76"/>
      <c r="DI209" s="76"/>
      <c r="DJ209" s="76"/>
      <c r="DK209" s="76"/>
      <c r="DL209" s="76"/>
      <c r="DM209" s="76"/>
      <c r="DN209" s="76"/>
      <c r="DO209" s="76"/>
      <c r="DP209" s="76"/>
      <c r="DQ209" s="76"/>
      <c r="DR209" s="76"/>
      <c r="DS209" s="76"/>
      <c r="DT209" s="76"/>
      <c r="DU209" s="76"/>
      <c r="DV209" s="76"/>
      <c r="DW209" s="76"/>
      <c r="DX209" s="76"/>
      <c r="DY209" s="76"/>
      <c r="DZ209" s="76"/>
      <c r="EA209" s="76"/>
      <c r="EB209" s="76"/>
      <c r="EC209" s="76"/>
      <c r="ED209" s="76"/>
      <c r="EE209" s="76"/>
      <c r="EF209" s="76"/>
      <c r="EG209" s="76"/>
      <c r="EH209" s="76"/>
      <c r="EI209" s="76"/>
      <c r="EJ209" s="76"/>
      <c r="EK209" s="76"/>
      <c r="EL209" s="76"/>
      <c r="EM209" s="76"/>
      <c r="EN209" s="76"/>
      <c r="EO209" s="76"/>
      <c r="EP209" s="76"/>
      <c r="EQ209" s="76"/>
      <c r="ER209" s="76"/>
      <c r="ES209" s="76"/>
      <c r="ET209" s="76"/>
      <c r="EU209" s="76"/>
      <c r="EV209" s="76"/>
      <c r="EW209" s="76"/>
      <c r="EX209" s="76"/>
      <c r="EY209" s="76"/>
      <c r="EZ209" s="76"/>
      <c r="FA209" s="76"/>
      <c r="FB209" s="76"/>
      <c r="FC209" s="76"/>
      <c r="FD209" s="76"/>
      <c r="FE209" s="76"/>
      <c r="FF209" s="76"/>
      <c r="FG209" s="76"/>
      <c r="FH209" s="76"/>
      <c r="FI209" s="76"/>
      <c r="FJ209" s="76"/>
      <c r="FK209" s="76"/>
      <c r="FL209" s="76"/>
      <c r="FM209" s="76"/>
      <c r="FN209" s="76"/>
      <c r="FO209" s="76"/>
      <c r="FP209" s="76"/>
      <c r="FQ209" s="76"/>
      <c r="FR209" s="76"/>
      <c r="FS209" s="76"/>
      <c r="FT209" s="76"/>
      <c r="FU209" s="76"/>
      <c r="FV209" s="76"/>
      <c r="FW209" s="76"/>
      <c r="FX209" s="76"/>
      <c r="FY209" s="76"/>
      <c r="FZ209" s="76"/>
      <c r="GA209" s="76"/>
      <c r="GB209" s="76"/>
      <c r="GC209" s="76"/>
      <c r="GD209" s="76"/>
      <c r="GE209" s="76"/>
      <c r="GF209" s="76"/>
      <c r="GG209" s="76"/>
      <c r="GH209" s="76"/>
      <c r="GI209" s="76"/>
      <c r="GJ209" s="76"/>
      <c r="GK209" s="76"/>
      <c r="GL209" s="76"/>
      <c r="GM209" s="76"/>
      <c r="GN209" s="76"/>
      <c r="GO209" s="76"/>
      <c r="GP209" s="76"/>
      <c r="GQ209" s="76"/>
      <c r="GR209" s="76"/>
      <c r="GS209" s="76"/>
      <c r="GT209" s="76"/>
      <c r="GU209" s="76"/>
      <c r="GV209" s="76"/>
      <c r="GW209" s="76"/>
    </row>
    <row r="210" spans="7:205" ht="20.100000000000001" customHeight="1">
      <c r="G210" s="74"/>
      <c r="H210" s="74"/>
      <c r="I210" s="74"/>
      <c r="J210" s="74"/>
      <c r="K210" s="74"/>
      <c r="L210" s="74"/>
      <c r="M210" s="74"/>
      <c r="N210" s="74"/>
      <c r="O210" s="74"/>
      <c r="P210" s="74"/>
      <c r="Q210" s="74"/>
      <c r="R210" s="74"/>
      <c r="S210" s="74"/>
      <c r="T210" s="74"/>
      <c r="U210" s="74"/>
      <c r="V210" s="74"/>
      <c r="W210" s="74"/>
      <c r="X210" s="74"/>
      <c r="Y210" s="74"/>
      <c r="Z210" s="74"/>
      <c r="AA210" s="76"/>
      <c r="AB210" s="76"/>
      <c r="AC210" s="76"/>
      <c r="AD210" s="76"/>
      <c r="AE210" s="76"/>
      <c r="AF210" s="76"/>
      <c r="AG210" s="76"/>
      <c r="AH210" s="76"/>
      <c r="AI210" s="76"/>
      <c r="AJ210" s="76"/>
      <c r="AK210" s="76"/>
      <c r="AL210" s="76"/>
      <c r="AM210" s="76"/>
      <c r="AN210" s="76"/>
      <c r="AO210" s="76"/>
      <c r="AP210" s="76"/>
      <c r="AQ210" s="76"/>
      <c r="AR210" s="76"/>
      <c r="AS210" s="76"/>
      <c r="AT210" s="76"/>
      <c r="AU210" s="76"/>
      <c r="AV210" s="76"/>
      <c r="AW210" s="76"/>
      <c r="AX210" s="76"/>
      <c r="AY210" s="76"/>
      <c r="AZ210" s="76"/>
      <c r="BA210" s="76"/>
      <c r="BB210" s="76"/>
      <c r="BC210" s="76"/>
      <c r="BD210" s="76"/>
      <c r="BE210" s="76"/>
      <c r="BF210" s="76"/>
      <c r="BG210" s="76"/>
      <c r="BH210" s="76"/>
      <c r="BI210" s="76"/>
      <c r="BJ210" s="76"/>
      <c r="BK210" s="76"/>
      <c r="BL210" s="76"/>
      <c r="BM210" s="76"/>
      <c r="BN210" s="76"/>
      <c r="BO210" s="76"/>
      <c r="BP210" s="76"/>
      <c r="BQ210" s="76"/>
      <c r="BR210" s="76"/>
      <c r="BS210" s="76"/>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76"/>
      <c r="CZ210" s="76"/>
      <c r="DA210" s="76"/>
      <c r="DB210" s="76"/>
      <c r="DC210" s="76"/>
      <c r="DD210" s="76"/>
      <c r="DE210" s="76"/>
      <c r="DF210" s="76"/>
      <c r="DG210" s="76"/>
      <c r="DH210" s="76"/>
      <c r="DI210" s="76"/>
      <c r="DJ210" s="76"/>
      <c r="DK210" s="76"/>
      <c r="DL210" s="76"/>
      <c r="DM210" s="76"/>
      <c r="DN210" s="76"/>
      <c r="DO210" s="76"/>
      <c r="DP210" s="76"/>
      <c r="DQ210" s="76"/>
      <c r="DR210" s="76"/>
      <c r="DS210" s="76"/>
      <c r="DT210" s="76"/>
      <c r="DU210" s="76"/>
      <c r="DV210" s="76"/>
      <c r="DW210" s="76"/>
      <c r="DX210" s="76"/>
      <c r="DY210" s="76"/>
      <c r="DZ210" s="76"/>
      <c r="EA210" s="76"/>
      <c r="EB210" s="76"/>
      <c r="EC210" s="76"/>
      <c r="ED210" s="76"/>
      <c r="EE210" s="76"/>
      <c r="EF210" s="76"/>
      <c r="EG210" s="76"/>
      <c r="EH210" s="76"/>
      <c r="EI210" s="76"/>
      <c r="EJ210" s="76"/>
      <c r="EK210" s="76"/>
      <c r="EL210" s="76"/>
      <c r="EM210" s="76"/>
      <c r="EN210" s="76"/>
      <c r="EO210" s="76"/>
      <c r="EP210" s="76"/>
      <c r="EQ210" s="76"/>
      <c r="ER210" s="76"/>
      <c r="ES210" s="76"/>
      <c r="ET210" s="76"/>
      <c r="EU210" s="76"/>
      <c r="EV210" s="76"/>
      <c r="EW210" s="76"/>
      <c r="EX210" s="76"/>
      <c r="EY210" s="76"/>
      <c r="EZ210" s="76"/>
      <c r="FA210" s="76"/>
      <c r="FB210" s="76"/>
      <c r="FC210" s="76"/>
      <c r="FD210" s="76"/>
      <c r="FE210" s="76"/>
      <c r="FF210" s="76"/>
      <c r="FG210" s="76"/>
      <c r="FH210" s="76"/>
      <c r="FI210" s="76"/>
      <c r="FJ210" s="76"/>
      <c r="FK210" s="76"/>
      <c r="FL210" s="76"/>
      <c r="FM210" s="76"/>
      <c r="FN210" s="76"/>
      <c r="FO210" s="76"/>
      <c r="FP210" s="76"/>
      <c r="FQ210" s="76"/>
      <c r="FR210" s="76"/>
      <c r="FS210" s="76"/>
      <c r="FT210" s="76"/>
      <c r="FU210" s="76"/>
      <c r="FV210" s="76"/>
      <c r="FW210" s="76"/>
      <c r="FX210" s="76"/>
      <c r="FY210" s="76"/>
      <c r="FZ210" s="76"/>
      <c r="GA210" s="76"/>
      <c r="GB210" s="76"/>
      <c r="GC210" s="76"/>
      <c r="GD210" s="76"/>
      <c r="GE210" s="76"/>
      <c r="GF210" s="76"/>
      <c r="GG210" s="76"/>
      <c r="GH210" s="76"/>
      <c r="GI210" s="76"/>
      <c r="GJ210" s="76"/>
      <c r="GK210" s="76"/>
      <c r="GL210" s="76"/>
      <c r="GM210" s="76"/>
      <c r="GN210" s="76"/>
      <c r="GO210" s="76"/>
      <c r="GP210" s="76"/>
      <c r="GQ210" s="76"/>
      <c r="GR210" s="76"/>
      <c r="GS210" s="76"/>
      <c r="GT210" s="76"/>
      <c r="GU210" s="76"/>
      <c r="GV210" s="76"/>
      <c r="GW210" s="76"/>
    </row>
    <row r="211" spans="7:205" ht="20.100000000000001" customHeight="1">
      <c r="G211" s="74"/>
      <c r="H211" s="74"/>
      <c r="I211" s="74"/>
      <c r="J211" s="74"/>
      <c r="K211" s="74"/>
      <c r="L211" s="74"/>
      <c r="M211" s="74"/>
      <c r="N211" s="74"/>
      <c r="O211" s="74"/>
      <c r="P211" s="74"/>
      <c r="Q211" s="74"/>
      <c r="R211" s="74"/>
      <c r="S211" s="74"/>
      <c r="T211" s="74"/>
      <c r="U211" s="74"/>
      <c r="V211" s="74"/>
      <c r="W211" s="74"/>
      <c r="X211" s="74"/>
      <c r="Y211" s="74"/>
      <c r="Z211" s="74"/>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row>
    <row r="212" spans="7:205" ht="20.100000000000001" customHeight="1">
      <c r="G212" s="74"/>
      <c r="H212" s="74"/>
      <c r="I212" s="74"/>
      <c r="J212" s="74"/>
      <c r="K212" s="74"/>
      <c r="L212" s="74"/>
      <c r="M212" s="74"/>
      <c r="N212" s="74"/>
      <c r="O212" s="74"/>
      <c r="P212" s="74"/>
      <c r="Q212" s="74"/>
      <c r="R212" s="74"/>
      <c r="S212" s="74"/>
      <c r="T212" s="74"/>
      <c r="U212" s="74"/>
      <c r="V212" s="74"/>
      <c r="W212" s="74"/>
      <c r="X212" s="74"/>
      <c r="Y212" s="74"/>
      <c r="Z212" s="74"/>
      <c r="AA212" s="76"/>
      <c r="AB212" s="76"/>
      <c r="AC212" s="76"/>
      <c r="AD212" s="76"/>
      <c r="AE212" s="76"/>
      <c r="AF212" s="76"/>
      <c r="AG212" s="76"/>
      <c r="AH212" s="76"/>
      <c r="AI212" s="76"/>
      <c r="AJ212" s="76"/>
      <c r="AK212" s="76"/>
      <c r="AL212" s="76"/>
      <c r="AM212" s="76"/>
      <c r="AN212" s="76"/>
      <c r="AO212" s="76"/>
      <c r="AP212" s="76"/>
      <c r="AQ212" s="76"/>
      <c r="AR212" s="76"/>
      <c r="AS212" s="76"/>
      <c r="AT212" s="76"/>
      <c r="AU212" s="76"/>
      <c r="AV212" s="76"/>
      <c r="AW212" s="76"/>
      <c r="AX212" s="76"/>
      <c r="AY212" s="76"/>
      <c r="AZ212" s="76"/>
      <c r="BA212" s="76"/>
      <c r="BB212" s="76"/>
      <c r="BC212" s="76"/>
      <c r="BD212" s="76"/>
      <c r="BE212" s="76"/>
      <c r="BF212" s="76"/>
      <c r="BG212" s="76"/>
      <c r="BH212" s="76"/>
      <c r="BI212" s="76"/>
      <c r="BJ212" s="76"/>
      <c r="BK212" s="76"/>
      <c r="BL212" s="76"/>
      <c r="BM212" s="76"/>
      <c r="BN212" s="76"/>
      <c r="BO212" s="76"/>
      <c r="BP212" s="76"/>
      <c r="BQ212" s="76"/>
      <c r="BR212" s="76"/>
      <c r="BS212" s="76"/>
      <c r="BT212" s="76"/>
      <c r="BU212" s="76"/>
      <c r="BV212" s="76"/>
      <c r="BW212" s="76"/>
      <c r="BX212" s="76"/>
      <c r="BY212" s="76"/>
      <c r="BZ212" s="76"/>
      <c r="CA212" s="76"/>
      <c r="CB212" s="76"/>
      <c r="CC212" s="76"/>
      <c r="CD212" s="76"/>
      <c r="CE212" s="76"/>
      <c r="CF212" s="76"/>
      <c r="CG212" s="76"/>
      <c r="CH212" s="76"/>
      <c r="CI212" s="76"/>
      <c r="CJ212" s="76"/>
      <c r="CK212" s="76"/>
      <c r="CL212" s="76"/>
      <c r="CM212" s="76"/>
      <c r="CN212" s="76"/>
      <c r="CO212" s="76"/>
      <c r="CP212" s="76"/>
      <c r="CQ212" s="76"/>
      <c r="CR212" s="76"/>
      <c r="CS212" s="76"/>
      <c r="CT212" s="76"/>
      <c r="CU212" s="76"/>
      <c r="CV212" s="76"/>
      <c r="CW212" s="76"/>
      <c r="CX212" s="76"/>
      <c r="CY212" s="76"/>
      <c r="CZ212" s="76"/>
      <c r="DA212" s="76"/>
      <c r="DB212" s="76"/>
      <c r="DC212" s="76"/>
      <c r="DD212" s="76"/>
      <c r="DE212" s="76"/>
      <c r="DF212" s="76"/>
      <c r="DG212" s="76"/>
      <c r="DH212" s="76"/>
      <c r="DI212" s="76"/>
      <c r="DJ212" s="76"/>
      <c r="DK212" s="76"/>
      <c r="DL212" s="76"/>
      <c r="DM212" s="76"/>
      <c r="DN212" s="76"/>
      <c r="DO212" s="76"/>
      <c r="DP212" s="76"/>
      <c r="DQ212" s="76"/>
      <c r="DR212" s="76"/>
      <c r="DS212" s="76"/>
      <c r="DT212" s="76"/>
      <c r="DU212" s="76"/>
      <c r="DV212" s="76"/>
      <c r="DW212" s="76"/>
      <c r="DX212" s="76"/>
      <c r="DY212" s="76"/>
      <c r="DZ212" s="76"/>
      <c r="EA212" s="76"/>
      <c r="EB212" s="76"/>
      <c r="EC212" s="76"/>
      <c r="ED212" s="76"/>
      <c r="EE212" s="76"/>
      <c r="EF212" s="76"/>
      <c r="EG212" s="76"/>
      <c r="EH212" s="76"/>
      <c r="EI212" s="76"/>
      <c r="EJ212" s="76"/>
      <c r="EK212" s="76"/>
      <c r="EL212" s="76"/>
      <c r="EM212" s="76"/>
      <c r="EN212" s="76"/>
      <c r="EO212" s="76"/>
      <c r="EP212" s="76"/>
      <c r="EQ212" s="76"/>
      <c r="ER212" s="76"/>
      <c r="ES212" s="76"/>
      <c r="ET212" s="76"/>
      <c r="EU212" s="76"/>
      <c r="EV212" s="76"/>
      <c r="EW212" s="76"/>
      <c r="EX212" s="76"/>
      <c r="EY212" s="76"/>
      <c r="EZ212" s="76"/>
      <c r="FA212" s="76"/>
      <c r="FB212" s="76"/>
      <c r="FC212" s="76"/>
      <c r="FD212" s="76"/>
      <c r="FE212" s="76"/>
      <c r="FF212" s="76"/>
      <c r="FG212" s="76"/>
      <c r="FH212" s="76"/>
      <c r="FI212" s="76"/>
      <c r="FJ212" s="76"/>
      <c r="FK212" s="76"/>
      <c r="FL212" s="76"/>
      <c r="FM212" s="76"/>
      <c r="FN212" s="76"/>
      <c r="FO212" s="76"/>
      <c r="FP212" s="76"/>
      <c r="FQ212" s="76"/>
      <c r="FR212" s="76"/>
      <c r="FS212" s="76"/>
      <c r="FT212" s="76"/>
      <c r="FU212" s="76"/>
      <c r="FV212" s="76"/>
      <c r="FW212" s="76"/>
      <c r="FX212" s="76"/>
      <c r="FY212" s="76"/>
      <c r="FZ212" s="76"/>
      <c r="GA212" s="76"/>
      <c r="GB212" s="76"/>
      <c r="GC212" s="76"/>
      <c r="GD212" s="76"/>
      <c r="GE212" s="76"/>
      <c r="GF212" s="76"/>
      <c r="GG212" s="76"/>
      <c r="GH212" s="76"/>
      <c r="GI212" s="76"/>
      <c r="GJ212" s="76"/>
      <c r="GK212" s="76"/>
      <c r="GL212" s="76"/>
      <c r="GM212" s="76"/>
      <c r="GN212" s="76"/>
      <c r="GO212" s="76"/>
      <c r="GP212" s="76"/>
      <c r="GQ212" s="76"/>
      <c r="GR212" s="76"/>
      <c r="GS212" s="76"/>
      <c r="GT212" s="76"/>
      <c r="GU212" s="76"/>
      <c r="GV212" s="76"/>
      <c r="GW212" s="76"/>
    </row>
    <row r="213" spans="7:205" ht="20.100000000000001" customHeight="1">
      <c r="G213" s="74"/>
      <c r="H213" s="74"/>
      <c r="I213" s="74"/>
      <c r="J213" s="74"/>
      <c r="K213" s="74"/>
      <c r="L213" s="74"/>
      <c r="M213" s="74"/>
      <c r="N213" s="74"/>
      <c r="O213" s="74"/>
      <c r="P213" s="74"/>
      <c r="Q213" s="74"/>
      <c r="R213" s="74"/>
      <c r="S213" s="74"/>
      <c r="T213" s="74"/>
      <c r="U213" s="74"/>
      <c r="V213" s="74"/>
      <c r="W213" s="74"/>
      <c r="X213" s="74"/>
      <c r="Y213" s="74"/>
      <c r="Z213" s="74"/>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c r="BE213" s="76"/>
      <c r="BF213" s="76"/>
      <c r="BG213" s="76"/>
      <c r="BH213" s="76"/>
      <c r="BI213" s="76"/>
      <c r="BJ213" s="76"/>
      <c r="BK213" s="76"/>
      <c r="BL213" s="76"/>
      <c r="BM213" s="76"/>
      <c r="BN213" s="76"/>
      <c r="BO213" s="76"/>
      <c r="BP213" s="76"/>
      <c r="BQ213" s="76"/>
      <c r="BR213" s="76"/>
      <c r="BS213" s="76"/>
      <c r="BT213" s="76"/>
      <c r="BU213" s="76"/>
      <c r="BV213" s="76"/>
      <c r="BW213" s="76"/>
      <c r="BX213" s="76"/>
      <c r="BY213" s="76"/>
      <c r="BZ213" s="76"/>
      <c r="CA213" s="76"/>
      <c r="CB213" s="76"/>
      <c r="CC213" s="76"/>
      <c r="CD213" s="76"/>
      <c r="CE213" s="76"/>
      <c r="CF213" s="76"/>
      <c r="CG213" s="76"/>
      <c r="CH213" s="76"/>
      <c r="CI213" s="76"/>
      <c r="CJ213" s="76"/>
      <c r="CK213" s="76"/>
      <c r="CL213" s="76"/>
      <c r="CM213" s="76"/>
      <c r="CN213" s="76"/>
      <c r="CO213" s="76"/>
      <c r="CP213" s="76"/>
      <c r="CQ213" s="76"/>
      <c r="CR213" s="76"/>
      <c r="CS213" s="76"/>
      <c r="CT213" s="76"/>
      <c r="CU213" s="76"/>
      <c r="CV213" s="76"/>
      <c r="CW213" s="76"/>
      <c r="CX213" s="76"/>
      <c r="CY213" s="76"/>
      <c r="CZ213" s="76"/>
      <c r="DA213" s="76"/>
      <c r="DB213" s="76"/>
      <c r="DC213" s="76"/>
      <c r="DD213" s="76"/>
      <c r="DE213" s="76"/>
      <c r="DF213" s="76"/>
      <c r="DG213" s="76"/>
      <c r="DH213" s="76"/>
      <c r="DI213" s="76"/>
      <c r="DJ213" s="76"/>
      <c r="DK213" s="76"/>
      <c r="DL213" s="76"/>
      <c r="DM213" s="76"/>
      <c r="DN213" s="76"/>
      <c r="DO213" s="76"/>
      <c r="DP213" s="76"/>
      <c r="DQ213" s="76"/>
      <c r="DR213" s="76"/>
      <c r="DS213" s="76"/>
      <c r="DT213" s="76"/>
      <c r="DU213" s="76"/>
      <c r="DV213" s="76"/>
      <c r="DW213" s="76"/>
      <c r="DX213" s="76"/>
      <c r="DY213" s="76"/>
      <c r="DZ213" s="76"/>
      <c r="EA213" s="76"/>
      <c r="EB213" s="76"/>
      <c r="EC213" s="76"/>
      <c r="ED213" s="76"/>
      <c r="EE213" s="76"/>
      <c r="EF213" s="76"/>
      <c r="EG213" s="76"/>
      <c r="EH213" s="76"/>
      <c r="EI213" s="76"/>
      <c r="EJ213" s="76"/>
      <c r="EK213" s="76"/>
      <c r="EL213" s="76"/>
      <c r="EM213" s="76"/>
      <c r="EN213" s="76"/>
      <c r="EO213" s="76"/>
      <c r="EP213" s="76"/>
      <c r="EQ213" s="76"/>
      <c r="ER213" s="76"/>
      <c r="ES213" s="76"/>
      <c r="ET213" s="76"/>
      <c r="EU213" s="76"/>
      <c r="EV213" s="76"/>
      <c r="EW213" s="76"/>
      <c r="EX213" s="76"/>
      <c r="EY213" s="76"/>
      <c r="EZ213" s="76"/>
      <c r="FA213" s="76"/>
      <c r="FB213" s="76"/>
      <c r="FC213" s="76"/>
      <c r="FD213" s="76"/>
      <c r="FE213" s="76"/>
      <c r="FF213" s="76"/>
      <c r="FG213" s="76"/>
      <c r="FH213" s="76"/>
      <c r="FI213" s="76"/>
      <c r="FJ213" s="76"/>
      <c r="FK213" s="76"/>
      <c r="FL213" s="76"/>
      <c r="FM213" s="76"/>
      <c r="FN213" s="76"/>
      <c r="FO213" s="76"/>
      <c r="FP213" s="76"/>
      <c r="FQ213" s="76"/>
      <c r="FR213" s="76"/>
      <c r="FS213" s="76"/>
      <c r="FT213" s="76"/>
      <c r="FU213" s="76"/>
      <c r="FV213" s="76"/>
      <c r="FW213" s="76"/>
      <c r="FX213" s="76"/>
      <c r="FY213" s="76"/>
      <c r="FZ213" s="76"/>
      <c r="GA213" s="76"/>
      <c r="GB213" s="76"/>
      <c r="GC213" s="76"/>
      <c r="GD213" s="76"/>
      <c r="GE213" s="76"/>
      <c r="GF213" s="76"/>
      <c r="GG213" s="76"/>
      <c r="GH213" s="76"/>
      <c r="GI213" s="76"/>
      <c r="GJ213" s="76"/>
      <c r="GK213" s="76"/>
      <c r="GL213" s="76"/>
      <c r="GM213" s="76"/>
      <c r="GN213" s="76"/>
      <c r="GO213" s="76"/>
      <c r="GP213" s="76"/>
      <c r="GQ213" s="76"/>
      <c r="GR213" s="76"/>
      <c r="GS213" s="76"/>
      <c r="GT213" s="76"/>
      <c r="GU213" s="76"/>
      <c r="GV213" s="76"/>
      <c r="GW213" s="76"/>
    </row>
    <row r="214" spans="7:205" ht="20.100000000000001" customHeight="1">
      <c r="G214" s="74"/>
      <c r="H214" s="74"/>
      <c r="I214" s="74"/>
      <c r="J214" s="74"/>
      <c r="K214" s="74"/>
      <c r="L214" s="74"/>
      <c r="M214" s="74"/>
      <c r="N214" s="74"/>
      <c r="O214" s="74"/>
      <c r="P214" s="74"/>
      <c r="Q214" s="74"/>
      <c r="R214" s="74"/>
      <c r="S214" s="74"/>
      <c r="T214" s="74"/>
      <c r="U214" s="74"/>
      <c r="V214" s="74"/>
      <c r="W214" s="74"/>
      <c r="X214" s="74"/>
      <c r="Y214" s="74"/>
      <c r="Z214" s="74"/>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c r="DE214" s="76"/>
      <c r="DF214" s="76"/>
      <c r="DG214" s="76"/>
      <c r="DH214" s="76"/>
      <c r="DI214" s="76"/>
      <c r="DJ214" s="76"/>
      <c r="DK214" s="76"/>
      <c r="DL214" s="76"/>
      <c r="DM214" s="76"/>
      <c r="DN214" s="76"/>
      <c r="DO214" s="76"/>
      <c r="DP214" s="76"/>
      <c r="DQ214" s="76"/>
      <c r="DR214" s="76"/>
      <c r="DS214" s="76"/>
      <c r="DT214" s="76"/>
      <c r="DU214" s="76"/>
      <c r="DV214" s="76"/>
      <c r="DW214" s="76"/>
      <c r="DX214" s="76"/>
      <c r="DY214" s="76"/>
      <c r="DZ214" s="76"/>
      <c r="EA214" s="76"/>
      <c r="EB214" s="76"/>
      <c r="EC214" s="76"/>
      <c r="ED214" s="76"/>
      <c r="EE214" s="76"/>
      <c r="EF214" s="76"/>
      <c r="EG214" s="76"/>
      <c r="EH214" s="76"/>
      <c r="EI214" s="76"/>
      <c r="EJ214" s="76"/>
      <c r="EK214" s="76"/>
      <c r="EL214" s="76"/>
      <c r="EM214" s="76"/>
      <c r="EN214" s="76"/>
      <c r="EO214" s="76"/>
      <c r="EP214" s="76"/>
      <c r="EQ214" s="76"/>
      <c r="ER214" s="76"/>
      <c r="ES214" s="76"/>
      <c r="ET214" s="76"/>
      <c r="EU214" s="76"/>
      <c r="EV214" s="76"/>
      <c r="EW214" s="76"/>
      <c r="EX214" s="76"/>
      <c r="EY214" s="76"/>
      <c r="EZ214" s="76"/>
      <c r="FA214" s="76"/>
      <c r="FB214" s="76"/>
      <c r="FC214" s="76"/>
      <c r="FD214" s="76"/>
      <c r="FE214" s="76"/>
      <c r="FF214" s="76"/>
      <c r="FG214" s="76"/>
      <c r="FH214" s="76"/>
      <c r="FI214" s="76"/>
      <c r="FJ214" s="76"/>
      <c r="FK214" s="76"/>
      <c r="FL214" s="76"/>
      <c r="FM214" s="76"/>
      <c r="FN214" s="76"/>
      <c r="FO214" s="76"/>
      <c r="FP214" s="76"/>
      <c r="FQ214" s="76"/>
      <c r="FR214" s="76"/>
      <c r="FS214" s="76"/>
      <c r="FT214" s="76"/>
      <c r="FU214" s="76"/>
      <c r="FV214" s="76"/>
      <c r="FW214" s="76"/>
      <c r="FX214" s="76"/>
      <c r="FY214" s="76"/>
      <c r="FZ214" s="76"/>
      <c r="GA214" s="76"/>
      <c r="GB214" s="76"/>
      <c r="GC214" s="76"/>
      <c r="GD214" s="76"/>
      <c r="GE214" s="76"/>
      <c r="GF214" s="76"/>
      <c r="GG214" s="76"/>
      <c r="GH214" s="76"/>
      <c r="GI214" s="76"/>
      <c r="GJ214" s="76"/>
      <c r="GK214" s="76"/>
      <c r="GL214" s="76"/>
      <c r="GM214" s="76"/>
      <c r="GN214" s="76"/>
      <c r="GO214" s="76"/>
      <c r="GP214" s="76"/>
      <c r="GQ214" s="76"/>
      <c r="GR214" s="76"/>
      <c r="GS214" s="76"/>
      <c r="GT214" s="76"/>
      <c r="GU214" s="76"/>
      <c r="GV214" s="76"/>
      <c r="GW214" s="76"/>
    </row>
    <row r="215" spans="7:205" ht="20.100000000000001" customHeight="1">
      <c r="G215" s="74"/>
      <c r="H215" s="74"/>
      <c r="I215" s="74"/>
      <c r="J215" s="74"/>
      <c r="K215" s="74"/>
      <c r="L215" s="74"/>
      <c r="M215" s="74"/>
      <c r="N215" s="74"/>
      <c r="O215" s="74"/>
      <c r="P215" s="74"/>
      <c r="Q215" s="74"/>
      <c r="R215" s="74"/>
      <c r="S215" s="74"/>
      <c r="T215" s="74"/>
      <c r="U215" s="74"/>
      <c r="V215" s="74"/>
      <c r="W215" s="74"/>
      <c r="X215" s="74"/>
      <c r="Y215" s="74"/>
      <c r="Z215" s="74"/>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c r="BE215" s="76"/>
      <c r="BF215" s="76"/>
      <c r="BG215" s="76"/>
      <c r="BH215" s="76"/>
      <c r="BI215" s="76"/>
      <c r="BJ215" s="76"/>
      <c r="BK215" s="76"/>
      <c r="BL215" s="76"/>
      <c r="BM215" s="76"/>
      <c r="BN215" s="76"/>
      <c r="BO215" s="76"/>
      <c r="BP215" s="76"/>
      <c r="BQ215" s="76"/>
      <c r="BR215" s="76"/>
      <c r="BS215" s="76"/>
      <c r="BT215" s="76"/>
      <c r="BU215" s="76"/>
      <c r="BV215" s="76"/>
      <c r="BW215" s="76"/>
      <c r="BX215" s="76"/>
      <c r="BY215" s="76"/>
      <c r="BZ215" s="76"/>
      <c r="CA215" s="76"/>
      <c r="CB215" s="76"/>
      <c r="CC215" s="76"/>
      <c r="CD215" s="76"/>
      <c r="CE215" s="76"/>
      <c r="CF215" s="76"/>
      <c r="CG215" s="76"/>
      <c r="CH215" s="76"/>
      <c r="CI215" s="76"/>
      <c r="CJ215" s="76"/>
      <c r="CK215" s="76"/>
      <c r="CL215" s="76"/>
      <c r="CM215" s="76"/>
      <c r="CN215" s="76"/>
      <c r="CO215" s="76"/>
      <c r="CP215" s="76"/>
      <c r="CQ215" s="76"/>
      <c r="CR215" s="76"/>
      <c r="CS215" s="76"/>
      <c r="CT215" s="76"/>
      <c r="CU215" s="76"/>
      <c r="CV215" s="76"/>
      <c r="CW215" s="76"/>
      <c r="CX215" s="76"/>
      <c r="CY215" s="76"/>
      <c r="CZ215" s="76"/>
      <c r="DA215" s="76"/>
      <c r="DB215" s="76"/>
      <c r="DC215" s="76"/>
      <c r="DD215" s="76"/>
      <c r="DE215" s="76"/>
      <c r="DF215" s="76"/>
      <c r="DG215" s="76"/>
      <c r="DH215" s="76"/>
      <c r="DI215" s="76"/>
      <c r="DJ215" s="76"/>
      <c r="DK215" s="76"/>
      <c r="DL215" s="76"/>
      <c r="DM215" s="76"/>
      <c r="DN215" s="76"/>
      <c r="DO215" s="76"/>
      <c r="DP215" s="76"/>
      <c r="DQ215" s="76"/>
      <c r="DR215" s="76"/>
      <c r="DS215" s="76"/>
      <c r="DT215" s="76"/>
      <c r="DU215" s="76"/>
      <c r="DV215" s="76"/>
      <c r="DW215" s="76"/>
      <c r="DX215" s="76"/>
      <c r="DY215" s="76"/>
      <c r="DZ215" s="76"/>
      <c r="EA215" s="76"/>
      <c r="EB215" s="76"/>
      <c r="EC215" s="76"/>
      <c r="ED215" s="76"/>
      <c r="EE215" s="76"/>
      <c r="EF215" s="76"/>
      <c r="EG215" s="76"/>
      <c r="EH215" s="76"/>
      <c r="EI215" s="76"/>
      <c r="EJ215" s="76"/>
      <c r="EK215" s="76"/>
      <c r="EL215" s="76"/>
      <c r="EM215" s="76"/>
      <c r="EN215" s="76"/>
      <c r="EO215" s="76"/>
      <c r="EP215" s="76"/>
      <c r="EQ215" s="76"/>
      <c r="ER215" s="76"/>
      <c r="ES215" s="76"/>
      <c r="ET215" s="76"/>
      <c r="EU215" s="76"/>
      <c r="EV215" s="76"/>
      <c r="EW215" s="76"/>
      <c r="EX215" s="76"/>
      <c r="EY215" s="76"/>
      <c r="EZ215" s="76"/>
      <c r="FA215" s="76"/>
      <c r="FB215" s="76"/>
      <c r="FC215" s="76"/>
      <c r="FD215" s="76"/>
      <c r="FE215" s="76"/>
      <c r="FF215" s="76"/>
      <c r="FG215" s="76"/>
      <c r="FH215" s="76"/>
      <c r="FI215" s="76"/>
      <c r="FJ215" s="76"/>
      <c r="FK215" s="76"/>
      <c r="FL215" s="76"/>
      <c r="FM215" s="76"/>
      <c r="FN215" s="76"/>
      <c r="FO215" s="76"/>
      <c r="FP215" s="76"/>
      <c r="FQ215" s="76"/>
      <c r="FR215" s="76"/>
      <c r="FS215" s="76"/>
      <c r="FT215" s="76"/>
      <c r="FU215" s="76"/>
      <c r="FV215" s="76"/>
      <c r="FW215" s="76"/>
      <c r="FX215" s="76"/>
      <c r="FY215" s="76"/>
      <c r="FZ215" s="76"/>
      <c r="GA215" s="76"/>
      <c r="GB215" s="76"/>
      <c r="GC215" s="76"/>
      <c r="GD215" s="76"/>
      <c r="GE215" s="76"/>
      <c r="GF215" s="76"/>
      <c r="GG215" s="76"/>
      <c r="GH215" s="76"/>
      <c r="GI215" s="76"/>
      <c r="GJ215" s="76"/>
      <c r="GK215" s="76"/>
      <c r="GL215" s="76"/>
      <c r="GM215" s="76"/>
      <c r="GN215" s="76"/>
      <c r="GO215" s="76"/>
      <c r="GP215" s="76"/>
      <c r="GQ215" s="76"/>
      <c r="GR215" s="76"/>
      <c r="GS215" s="76"/>
      <c r="GT215" s="76"/>
      <c r="GU215" s="76"/>
      <c r="GV215" s="76"/>
      <c r="GW215" s="76"/>
    </row>
    <row r="216" spans="7:205" ht="20.100000000000001" customHeight="1">
      <c r="G216" s="74"/>
      <c r="H216" s="74"/>
      <c r="I216" s="74"/>
      <c r="J216" s="74"/>
      <c r="K216" s="74"/>
      <c r="L216" s="74"/>
      <c r="M216" s="74"/>
      <c r="N216" s="74"/>
      <c r="O216" s="74"/>
      <c r="P216" s="74"/>
      <c r="Q216" s="74"/>
      <c r="R216" s="74"/>
      <c r="S216" s="74"/>
      <c r="T216" s="74"/>
      <c r="U216" s="74"/>
      <c r="V216" s="74"/>
      <c r="W216" s="74"/>
      <c r="X216" s="74"/>
      <c r="Y216" s="74"/>
      <c r="Z216" s="74"/>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c r="BX216" s="76"/>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76"/>
      <c r="CZ216" s="76"/>
      <c r="DA216" s="76"/>
      <c r="DB216" s="76"/>
      <c r="DC216" s="76"/>
      <c r="DD216" s="76"/>
      <c r="DE216" s="76"/>
      <c r="DF216" s="76"/>
      <c r="DG216" s="76"/>
      <c r="DH216" s="76"/>
      <c r="DI216" s="76"/>
      <c r="DJ216" s="76"/>
      <c r="DK216" s="76"/>
      <c r="DL216" s="76"/>
      <c r="DM216" s="76"/>
      <c r="DN216" s="76"/>
      <c r="DO216" s="76"/>
      <c r="DP216" s="76"/>
      <c r="DQ216" s="76"/>
      <c r="DR216" s="76"/>
      <c r="DS216" s="76"/>
      <c r="DT216" s="76"/>
      <c r="DU216" s="76"/>
      <c r="DV216" s="76"/>
      <c r="DW216" s="76"/>
      <c r="DX216" s="76"/>
      <c r="DY216" s="76"/>
      <c r="DZ216" s="76"/>
      <c r="EA216" s="76"/>
      <c r="EB216" s="76"/>
      <c r="EC216" s="76"/>
      <c r="ED216" s="76"/>
      <c r="EE216" s="76"/>
      <c r="EF216" s="76"/>
      <c r="EG216" s="76"/>
      <c r="EH216" s="76"/>
      <c r="EI216" s="76"/>
      <c r="EJ216" s="76"/>
      <c r="EK216" s="76"/>
      <c r="EL216" s="76"/>
      <c r="EM216" s="76"/>
      <c r="EN216" s="76"/>
      <c r="EO216" s="76"/>
      <c r="EP216" s="76"/>
      <c r="EQ216" s="76"/>
      <c r="ER216" s="76"/>
      <c r="ES216" s="76"/>
      <c r="ET216" s="76"/>
      <c r="EU216" s="76"/>
      <c r="EV216" s="76"/>
      <c r="EW216" s="76"/>
      <c r="EX216" s="76"/>
      <c r="EY216" s="76"/>
      <c r="EZ216" s="76"/>
      <c r="FA216" s="76"/>
      <c r="FB216" s="76"/>
      <c r="FC216" s="76"/>
      <c r="FD216" s="76"/>
      <c r="FE216" s="76"/>
      <c r="FF216" s="76"/>
      <c r="FG216" s="76"/>
      <c r="FH216" s="76"/>
      <c r="FI216" s="76"/>
      <c r="FJ216" s="76"/>
      <c r="FK216" s="76"/>
      <c r="FL216" s="76"/>
      <c r="FM216" s="76"/>
      <c r="FN216" s="76"/>
      <c r="FO216" s="76"/>
      <c r="FP216" s="76"/>
      <c r="FQ216" s="76"/>
      <c r="FR216" s="76"/>
      <c r="FS216" s="76"/>
      <c r="FT216" s="76"/>
      <c r="FU216" s="76"/>
      <c r="FV216" s="76"/>
      <c r="FW216" s="76"/>
      <c r="FX216" s="76"/>
      <c r="FY216" s="76"/>
      <c r="FZ216" s="76"/>
      <c r="GA216" s="76"/>
      <c r="GB216" s="76"/>
      <c r="GC216" s="76"/>
      <c r="GD216" s="76"/>
      <c r="GE216" s="76"/>
      <c r="GF216" s="76"/>
      <c r="GG216" s="76"/>
      <c r="GH216" s="76"/>
      <c r="GI216" s="76"/>
      <c r="GJ216" s="76"/>
      <c r="GK216" s="76"/>
      <c r="GL216" s="76"/>
      <c r="GM216" s="76"/>
      <c r="GN216" s="76"/>
      <c r="GO216" s="76"/>
      <c r="GP216" s="76"/>
      <c r="GQ216" s="76"/>
      <c r="GR216" s="76"/>
      <c r="GS216" s="76"/>
      <c r="GT216" s="76"/>
      <c r="GU216" s="76"/>
      <c r="GV216" s="76"/>
      <c r="GW216" s="76"/>
    </row>
    <row r="217" spans="7:205" ht="20.100000000000001" customHeight="1">
      <c r="G217" s="74"/>
      <c r="H217" s="74"/>
      <c r="I217" s="74"/>
      <c r="J217" s="74"/>
      <c r="K217" s="74"/>
      <c r="L217" s="74"/>
      <c r="M217" s="74"/>
      <c r="N217" s="74"/>
      <c r="O217" s="74"/>
      <c r="P217" s="74"/>
      <c r="Q217" s="74"/>
      <c r="R217" s="74"/>
      <c r="S217" s="74"/>
      <c r="T217" s="74"/>
      <c r="U217" s="74"/>
      <c r="V217" s="74"/>
      <c r="W217" s="74"/>
      <c r="X217" s="74"/>
      <c r="Y217" s="74"/>
      <c r="Z217" s="74"/>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row>
    <row r="218" spans="7:205" ht="20.100000000000001" customHeight="1">
      <c r="G218" s="74"/>
      <c r="H218" s="74"/>
      <c r="I218" s="74"/>
      <c r="J218" s="74"/>
      <c r="K218" s="74"/>
      <c r="L218" s="74"/>
      <c r="M218" s="74"/>
      <c r="N218" s="74"/>
      <c r="O218" s="74"/>
      <c r="P218" s="74"/>
      <c r="Q218" s="74"/>
      <c r="R218" s="74"/>
      <c r="S218" s="74"/>
      <c r="T218" s="74"/>
      <c r="U218" s="74"/>
      <c r="V218" s="74"/>
      <c r="W218" s="74"/>
      <c r="X218" s="74"/>
      <c r="Y218" s="74"/>
      <c r="Z218" s="74"/>
      <c r="AA218" s="76"/>
      <c r="AB218" s="76"/>
      <c r="AC218" s="76"/>
      <c r="AD218" s="76"/>
      <c r="AE218" s="76"/>
      <c r="AF218" s="76"/>
      <c r="AG218" s="76"/>
      <c r="AH218" s="76"/>
      <c r="AI218" s="76"/>
      <c r="AJ218" s="76"/>
      <c r="AK218" s="76"/>
      <c r="AL218" s="76"/>
      <c r="AM218" s="76"/>
      <c r="AN218" s="76"/>
      <c r="AO218" s="76"/>
      <c r="AP218" s="76"/>
      <c r="AQ218" s="76"/>
      <c r="AR218" s="76"/>
      <c r="AS218" s="76"/>
      <c r="AT218" s="76"/>
      <c r="AU218" s="76"/>
      <c r="AV218" s="76"/>
      <c r="AW218" s="76"/>
      <c r="AX218" s="76"/>
      <c r="AY218" s="76"/>
      <c r="AZ218" s="76"/>
      <c r="BA218" s="76"/>
      <c r="BB218" s="76"/>
      <c r="BC218" s="76"/>
      <c r="BD218" s="76"/>
      <c r="BE218" s="76"/>
      <c r="BF218" s="76"/>
      <c r="BG218" s="76"/>
      <c r="BH218" s="76"/>
      <c r="BI218" s="76"/>
      <c r="BJ218" s="76"/>
      <c r="BK218" s="76"/>
      <c r="BL218" s="76"/>
      <c r="BM218" s="76"/>
      <c r="BN218" s="76"/>
      <c r="BO218" s="76"/>
      <c r="BP218" s="76"/>
      <c r="BQ218" s="76"/>
      <c r="BR218" s="76"/>
      <c r="BS218" s="76"/>
      <c r="BT218" s="76"/>
      <c r="BU218" s="76"/>
      <c r="BV218" s="76"/>
      <c r="BW218" s="76"/>
      <c r="BX218" s="76"/>
      <c r="BY218" s="76"/>
      <c r="BZ218" s="76"/>
      <c r="CA218" s="76"/>
      <c r="CB218" s="76"/>
      <c r="CC218" s="76"/>
      <c r="CD218" s="76"/>
      <c r="CE218" s="76"/>
      <c r="CF218" s="76"/>
      <c r="CG218" s="76"/>
      <c r="CH218" s="76"/>
      <c r="CI218" s="76"/>
      <c r="CJ218" s="76"/>
      <c r="CK218" s="76"/>
      <c r="CL218" s="76"/>
      <c r="CM218" s="76"/>
      <c r="CN218" s="76"/>
      <c r="CO218" s="76"/>
      <c r="CP218" s="76"/>
      <c r="CQ218" s="76"/>
      <c r="CR218" s="76"/>
      <c r="CS218" s="76"/>
      <c r="CT218" s="76"/>
      <c r="CU218" s="76"/>
      <c r="CV218" s="76"/>
      <c r="CW218" s="76"/>
      <c r="CX218" s="76"/>
      <c r="CY218" s="76"/>
      <c r="CZ218" s="76"/>
      <c r="DA218" s="76"/>
      <c r="DB218" s="76"/>
      <c r="DC218" s="76"/>
      <c r="DD218" s="76"/>
      <c r="DE218" s="76"/>
      <c r="DF218" s="76"/>
      <c r="DG218" s="76"/>
      <c r="DH218" s="76"/>
      <c r="DI218" s="76"/>
      <c r="DJ218" s="76"/>
      <c r="DK218" s="76"/>
      <c r="DL218" s="76"/>
      <c r="DM218" s="76"/>
      <c r="DN218" s="76"/>
      <c r="DO218" s="76"/>
      <c r="DP218" s="76"/>
      <c r="DQ218" s="76"/>
      <c r="DR218" s="76"/>
      <c r="DS218" s="76"/>
      <c r="DT218" s="76"/>
      <c r="DU218" s="76"/>
      <c r="DV218" s="76"/>
      <c r="DW218" s="76"/>
      <c r="DX218" s="76"/>
      <c r="DY218" s="76"/>
      <c r="DZ218" s="76"/>
      <c r="EA218" s="76"/>
      <c r="EB218" s="76"/>
      <c r="EC218" s="76"/>
      <c r="ED218" s="76"/>
      <c r="EE218" s="76"/>
      <c r="EF218" s="76"/>
      <c r="EG218" s="76"/>
      <c r="EH218" s="76"/>
      <c r="EI218" s="76"/>
      <c r="EJ218" s="76"/>
      <c r="EK218" s="76"/>
      <c r="EL218" s="76"/>
      <c r="EM218" s="76"/>
      <c r="EN218" s="76"/>
      <c r="EO218" s="76"/>
      <c r="EP218" s="76"/>
      <c r="EQ218" s="76"/>
      <c r="ER218" s="76"/>
      <c r="ES218" s="76"/>
      <c r="ET218" s="76"/>
      <c r="EU218" s="76"/>
      <c r="EV218" s="76"/>
      <c r="EW218" s="76"/>
      <c r="EX218" s="76"/>
      <c r="EY218" s="76"/>
      <c r="EZ218" s="76"/>
      <c r="FA218" s="76"/>
      <c r="FB218" s="76"/>
      <c r="FC218" s="76"/>
      <c r="FD218" s="76"/>
      <c r="FE218" s="76"/>
      <c r="FF218" s="76"/>
      <c r="FG218" s="76"/>
      <c r="FH218" s="76"/>
      <c r="FI218" s="76"/>
      <c r="FJ218" s="76"/>
      <c r="FK218" s="76"/>
      <c r="FL218" s="76"/>
      <c r="FM218" s="76"/>
      <c r="FN218" s="76"/>
      <c r="FO218" s="76"/>
      <c r="FP218" s="76"/>
      <c r="FQ218" s="76"/>
      <c r="FR218" s="76"/>
      <c r="FS218" s="76"/>
      <c r="FT218" s="76"/>
      <c r="FU218" s="76"/>
      <c r="FV218" s="76"/>
      <c r="FW218" s="76"/>
      <c r="FX218" s="76"/>
      <c r="FY218" s="76"/>
      <c r="FZ218" s="76"/>
      <c r="GA218" s="76"/>
      <c r="GB218" s="76"/>
      <c r="GC218" s="76"/>
      <c r="GD218" s="76"/>
      <c r="GE218" s="76"/>
      <c r="GF218" s="76"/>
      <c r="GG218" s="76"/>
      <c r="GH218" s="76"/>
      <c r="GI218" s="76"/>
      <c r="GJ218" s="76"/>
      <c r="GK218" s="76"/>
      <c r="GL218" s="76"/>
      <c r="GM218" s="76"/>
      <c r="GN218" s="76"/>
      <c r="GO218" s="76"/>
      <c r="GP218" s="76"/>
      <c r="GQ218" s="76"/>
      <c r="GR218" s="76"/>
      <c r="GS218" s="76"/>
      <c r="GT218" s="76"/>
      <c r="GU218" s="76"/>
      <c r="GV218" s="76"/>
      <c r="GW218" s="76"/>
    </row>
    <row r="219" spans="7:205" ht="20.100000000000001" customHeight="1">
      <c r="G219" s="74"/>
      <c r="H219" s="74"/>
      <c r="I219" s="74"/>
      <c r="J219" s="74"/>
      <c r="K219" s="74"/>
      <c r="L219" s="74"/>
      <c r="M219" s="74"/>
      <c r="N219" s="74"/>
      <c r="O219" s="74"/>
      <c r="P219" s="74"/>
      <c r="Q219" s="74"/>
      <c r="R219" s="74"/>
      <c r="S219" s="74"/>
      <c r="T219" s="74"/>
      <c r="U219" s="74"/>
      <c r="V219" s="74"/>
      <c r="W219" s="74"/>
      <c r="X219" s="74"/>
      <c r="Y219" s="74"/>
      <c r="Z219" s="74"/>
      <c r="AA219" s="76"/>
      <c r="AB219" s="76"/>
      <c r="AC219" s="76"/>
      <c r="AD219" s="76"/>
      <c r="AE219" s="76"/>
      <c r="AF219" s="76"/>
      <c r="AG219" s="76"/>
      <c r="AH219" s="76"/>
      <c r="AI219" s="76"/>
      <c r="AJ219" s="76"/>
      <c r="AK219" s="76"/>
      <c r="AL219" s="76"/>
      <c r="AM219" s="76"/>
      <c r="AN219" s="76"/>
      <c r="AO219" s="76"/>
      <c r="AP219" s="76"/>
      <c r="AQ219" s="76"/>
      <c r="AR219" s="76"/>
      <c r="AS219" s="76"/>
      <c r="AT219" s="76"/>
      <c r="AU219" s="76"/>
      <c r="AV219" s="76"/>
      <c r="AW219" s="76"/>
      <c r="AX219" s="76"/>
      <c r="AY219" s="76"/>
      <c r="AZ219" s="76"/>
      <c r="BA219" s="76"/>
      <c r="BB219" s="76"/>
      <c r="BC219" s="76"/>
      <c r="BD219" s="76"/>
      <c r="BE219" s="76"/>
      <c r="BF219" s="76"/>
      <c r="BG219" s="76"/>
      <c r="BH219" s="76"/>
      <c r="BI219" s="76"/>
      <c r="BJ219" s="76"/>
      <c r="BK219" s="76"/>
      <c r="BL219" s="76"/>
      <c r="BM219" s="76"/>
      <c r="BN219" s="76"/>
      <c r="BO219" s="76"/>
      <c r="BP219" s="76"/>
      <c r="BQ219" s="76"/>
      <c r="BR219" s="76"/>
      <c r="BS219" s="76"/>
      <c r="BT219" s="76"/>
      <c r="BU219" s="76"/>
      <c r="BV219" s="76"/>
      <c r="BW219" s="76"/>
      <c r="BX219" s="76"/>
      <c r="BY219" s="76"/>
      <c r="BZ219" s="76"/>
      <c r="CA219" s="76"/>
      <c r="CB219" s="76"/>
      <c r="CC219" s="76"/>
      <c r="CD219" s="76"/>
      <c r="CE219" s="76"/>
      <c r="CF219" s="76"/>
      <c r="CG219" s="76"/>
      <c r="CH219" s="76"/>
      <c r="CI219" s="76"/>
      <c r="CJ219" s="76"/>
      <c r="CK219" s="76"/>
      <c r="CL219" s="76"/>
      <c r="CM219" s="76"/>
      <c r="CN219" s="76"/>
      <c r="CO219" s="76"/>
      <c r="CP219" s="76"/>
      <c r="CQ219" s="76"/>
      <c r="CR219" s="76"/>
      <c r="CS219" s="76"/>
      <c r="CT219" s="76"/>
      <c r="CU219" s="76"/>
      <c r="CV219" s="76"/>
      <c r="CW219" s="76"/>
      <c r="CX219" s="76"/>
      <c r="CY219" s="76"/>
      <c r="CZ219" s="76"/>
      <c r="DA219" s="76"/>
      <c r="DB219" s="76"/>
      <c r="DC219" s="76"/>
      <c r="DD219" s="76"/>
      <c r="DE219" s="76"/>
      <c r="DF219" s="76"/>
      <c r="DG219" s="76"/>
      <c r="DH219" s="76"/>
      <c r="DI219" s="76"/>
      <c r="DJ219" s="76"/>
      <c r="DK219" s="76"/>
      <c r="DL219" s="76"/>
      <c r="DM219" s="76"/>
      <c r="DN219" s="76"/>
      <c r="DO219" s="76"/>
      <c r="DP219" s="76"/>
      <c r="DQ219" s="76"/>
      <c r="DR219" s="76"/>
      <c r="DS219" s="76"/>
      <c r="DT219" s="76"/>
      <c r="DU219" s="76"/>
      <c r="DV219" s="76"/>
      <c r="DW219" s="76"/>
      <c r="DX219" s="76"/>
      <c r="DY219" s="76"/>
      <c r="DZ219" s="76"/>
      <c r="EA219" s="76"/>
      <c r="EB219" s="76"/>
      <c r="EC219" s="76"/>
      <c r="ED219" s="76"/>
      <c r="EE219" s="76"/>
      <c r="EF219" s="76"/>
      <c r="EG219" s="76"/>
      <c r="EH219" s="76"/>
      <c r="EI219" s="76"/>
      <c r="EJ219" s="76"/>
      <c r="EK219" s="76"/>
      <c r="EL219" s="76"/>
      <c r="EM219" s="76"/>
      <c r="EN219" s="76"/>
      <c r="EO219" s="76"/>
      <c r="EP219" s="76"/>
      <c r="EQ219" s="76"/>
      <c r="ER219" s="76"/>
      <c r="ES219" s="76"/>
      <c r="ET219" s="76"/>
      <c r="EU219" s="76"/>
      <c r="EV219" s="76"/>
      <c r="EW219" s="76"/>
      <c r="EX219" s="76"/>
      <c r="EY219" s="76"/>
      <c r="EZ219" s="76"/>
      <c r="FA219" s="76"/>
      <c r="FB219" s="76"/>
      <c r="FC219" s="76"/>
      <c r="FD219" s="76"/>
      <c r="FE219" s="76"/>
      <c r="FF219" s="76"/>
      <c r="FG219" s="76"/>
      <c r="FH219" s="76"/>
      <c r="FI219" s="76"/>
      <c r="FJ219" s="76"/>
      <c r="FK219" s="76"/>
      <c r="FL219" s="76"/>
      <c r="FM219" s="76"/>
      <c r="FN219" s="76"/>
      <c r="FO219" s="76"/>
      <c r="FP219" s="76"/>
      <c r="FQ219" s="76"/>
      <c r="FR219" s="76"/>
      <c r="FS219" s="76"/>
      <c r="FT219" s="76"/>
      <c r="FU219" s="76"/>
      <c r="FV219" s="76"/>
      <c r="FW219" s="76"/>
      <c r="FX219" s="76"/>
      <c r="FY219" s="76"/>
      <c r="FZ219" s="76"/>
      <c r="GA219" s="76"/>
      <c r="GB219" s="76"/>
      <c r="GC219" s="76"/>
      <c r="GD219" s="76"/>
      <c r="GE219" s="76"/>
      <c r="GF219" s="76"/>
      <c r="GG219" s="76"/>
      <c r="GH219" s="76"/>
      <c r="GI219" s="76"/>
      <c r="GJ219" s="76"/>
      <c r="GK219" s="76"/>
      <c r="GL219" s="76"/>
      <c r="GM219" s="76"/>
      <c r="GN219" s="76"/>
      <c r="GO219" s="76"/>
      <c r="GP219" s="76"/>
      <c r="GQ219" s="76"/>
      <c r="GR219" s="76"/>
      <c r="GS219" s="76"/>
      <c r="GT219" s="76"/>
      <c r="GU219" s="76"/>
      <c r="GV219" s="76"/>
      <c r="GW219" s="76"/>
    </row>
    <row r="220" spans="7:205" ht="20.100000000000001" customHeight="1">
      <c r="G220" s="74"/>
      <c r="H220" s="74"/>
      <c r="I220" s="74"/>
      <c r="J220" s="74"/>
      <c r="K220" s="74"/>
      <c r="L220" s="74"/>
      <c r="M220" s="74"/>
      <c r="N220" s="74"/>
      <c r="O220" s="74"/>
      <c r="P220" s="74"/>
      <c r="Q220" s="74"/>
      <c r="R220" s="74"/>
      <c r="S220" s="74"/>
      <c r="T220" s="74"/>
      <c r="U220" s="74"/>
      <c r="V220" s="74"/>
      <c r="W220" s="74"/>
      <c r="X220" s="74"/>
      <c r="Y220" s="74"/>
      <c r="Z220" s="74"/>
      <c r="AA220" s="76"/>
      <c r="AB220" s="76"/>
      <c r="AC220" s="76"/>
      <c r="AD220" s="76"/>
      <c r="AE220" s="76"/>
      <c r="AF220" s="76"/>
      <c r="AG220" s="76"/>
      <c r="AH220" s="76"/>
      <c r="AI220" s="76"/>
      <c r="AJ220" s="76"/>
      <c r="AK220" s="76"/>
      <c r="AL220" s="76"/>
      <c r="AM220" s="76"/>
      <c r="AN220" s="76"/>
      <c r="AO220" s="76"/>
      <c r="AP220" s="76"/>
      <c r="AQ220" s="76"/>
      <c r="AR220" s="76"/>
      <c r="AS220" s="76"/>
      <c r="AT220" s="76"/>
      <c r="AU220" s="76"/>
      <c r="AV220" s="76"/>
      <c r="AW220" s="76"/>
      <c r="AX220" s="76"/>
      <c r="AY220" s="76"/>
      <c r="AZ220" s="76"/>
      <c r="BA220" s="76"/>
      <c r="BB220" s="76"/>
      <c r="BC220" s="76"/>
      <c r="BD220" s="76"/>
      <c r="BE220" s="76"/>
      <c r="BF220" s="76"/>
      <c r="BG220" s="76"/>
      <c r="BH220" s="76"/>
      <c r="BI220" s="76"/>
      <c r="BJ220" s="76"/>
      <c r="BK220" s="76"/>
      <c r="BL220" s="76"/>
      <c r="BM220" s="76"/>
      <c r="BN220" s="76"/>
      <c r="BO220" s="76"/>
      <c r="BP220" s="76"/>
      <c r="BQ220" s="76"/>
      <c r="BR220" s="76"/>
      <c r="BS220" s="76"/>
      <c r="BT220" s="76"/>
      <c r="BU220" s="76"/>
      <c r="BV220" s="76"/>
      <c r="BW220" s="76"/>
      <c r="BX220" s="76"/>
      <c r="BY220" s="76"/>
      <c r="BZ220" s="76"/>
      <c r="CA220" s="76"/>
      <c r="CB220" s="76"/>
      <c r="CC220" s="76"/>
      <c r="CD220" s="76"/>
      <c r="CE220" s="76"/>
      <c r="CF220" s="76"/>
      <c r="CG220" s="76"/>
      <c r="CH220" s="76"/>
      <c r="CI220" s="76"/>
      <c r="CJ220" s="76"/>
      <c r="CK220" s="76"/>
      <c r="CL220" s="76"/>
      <c r="CM220" s="76"/>
      <c r="CN220" s="76"/>
      <c r="CO220" s="76"/>
      <c r="CP220" s="76"/>
      <c r="CQ220" s="76"/>
      <c r="CR220" s="76"/>
      <c r="CS220" s="76"/>
      <c r="CT220" s="76"/>
      <c r="CU220" s="76"/>
      <c r="CV220" s="76"/>
      <c r="CW220" s="76"/>
      <c r="CX220" s="76"/>
      <c r="CY220" s="76"/>
      <c r="CZ220" s="76"/>
      <c r="DA220" s="76"/>
      <c r="DB220" s="76"/>
      <c r="DC220" s="76"/>
      <c r="DD220" s="76"/>
      <c r="DE220" s="76"/>
      <c r="DF220" s="76"/>
      <c r="DG220" s="76"/>
      <c r="DH220" s="76"/>
      <c r="DI220" s="76"/>
      <c r="DJ220" s="76"/>
      <c r="DK220" s="76"/>
      <c r="DL220" s="76"/>
      <c r="DM220" s="76"/>
      <c r="DN220" s="76"/>
      <c r="DO220" s="76"/>
      <c r="DP220" s="76"/>
      <c r="DQ220" s="76"/>
      <c r="DR220" s="76"/>
      <c r="DS220" s="76"/>
      <c r="DT220" s="76"/>
      <c r="DU220" s="76"/>
      <c r="DV220" s="76"/>
      <c r="DW220" s="76"/>
      <c r="DX220" s="76"/>
      <c r="DY220" s="76"/>
      <c r="DZ220" s="76"/>
      <c r="EA220" s="76"/>
      <c r="EB220" s="76"/>
      <c r="EC220" s="76"/>
      <c r="ED220" s="76"/>
      <c r="EE220" s="76"/>
      <c r="EF220" s="76"/>
      <c r="EG220" s="76"/>
      <c r="EH220" s="76"/>
      <c r="EI220" s="76"/>
      <c r="EJ220" s="76"/>
      <c r="EK220" s="76"/>
      <c r="EL220" s="76"/>
      <c r="EM220" s="76"/>
      <c r="EN220" s="76"/>
      <c r="EO220" s="76"/>
      <c r="EP220" s="76"/>
      <c r="EQ220" s="76"/>
      <c r="ER220" s="76"/>
      <c r="ES220" s="76"/>
      <c r="ET220" s="76"/>
      <c r="EU220" s="76"/>
      <c r="EV220" s="76"/>
      <c r="EW220" s="76"/>
      <c r="EX220" s="76"/>
      <c r="EY220" s="76"/>
      <c r="EZ220" s="76"/>
      <c r="FA220" s="76"/>
      <c r="FB220" s="76"/>
      <c r="FC220" s="76"/>
      <c r="FD220" s="76"/>
      <c r="FE220" s="76"/>
      <c r="FF220" s="76"/>
      <c r="FG220" s="76"/>
      <c r="FH220" s="76"/>
      <c r="FI220" s="76"/>
      <c r="FJ220" s="76"/>
      <c r="FK220" s="76"/>
      <c r="FL220" s="76"/>
      <c r="FM220" s="76"/>
      <c r="FN220" s="76"/>
      <c r="FO220" s="76"/>
      <c r="FP220" s="76"/>
      <c r="FQ220" s="76"/>
      <c r="FR220" s="76"/>
      <c r="FS220" s="76"/>
      <c r="FT220" s="76"/>
      <c r="FU220" s="76"/>
      <c r="FV220" s="76"/>
      <c r="FW220" s="76"/>
      <c r="FX220" s="76"/>
      <c r="FY220" s="76"/>
      <c r="FZ220" s="76"/>
      <c r="GA220" s="76"/>
      <c r="GB220" s="76"/>
      <c r="GC220" s="76"/>
      <c r="GD220" s="76"/>
      <c r="GE220" s="76"/>
      <c r="GF220" s="76"/>
      <c r="GG220" s="76"/>
      <c r="GH220" s="76"/>
      <c r="GI220" s="76"/>
      <c r="GJ220" s="76"/>
      <c r="GK220" s="76"/>
      <c r="GL220" s="76"/>
      <c r="GM220" s="76"/>
      <c r="GN220" s="76"/>
      <c r="GO220" s="76"/>
      <c r="GP220" s="76"/>
      <c r="GQ220" s="76"/>
      <c r="GR220" s="76"/>
      <c r="GS220" s="76"/>
      <c r="GT220" s="76"/>
      <c r="GU220" s="76"/>
      <c r="GV220" s="76"/>
      <c r="GW220" s="76"/>
    </row>
  </sheetData>
  <sheetProtection algorithmName="SHA-512" hashValue="4f3ZJGfNRf9SOiSCwu3KMPaYnU1d5DVduBDK4fa+ACQQ3+zVEgFu0FK9G/BezUR5MhMsppgMVmSmeKdFJcR2aA==" saltValue="i2l8oQUzNuzfv9QQ2G44Tg==" spinCount="100000" sheet="1" objects="1" scenarios="1"/>
  <mergeCells count="3">
    <mergeCell ref="B4:F4"/>
    <mergeCell ref="B26:E27"/>
    <mergeCell ref="D2:F2"/>
  </mergeCells>
  <hyperlinks>
    <hyperlink ref="D19" location="'2'!A1" tooltip="Reken zelf!" display="} Klik hier" xr:uid="{52F0B22F-6761-4EC3-9A4A-743863FDEDAF}"/>
    <hyperlink ref="B19" location="'1'!A1" tooltip="Nota van de redactie" display="} Klik hier" xr:uid="{EEDBE49F-455E-4CFE-B2EB-D69D49E25C61}"/>
    <hyperlink ref="F19" r:id="rId1" tooltip="Fiscale aftrekbaarheid autokosten in de Venb. (checklst)" xr:uid="{8D95AB14-9370-4E16-B8C4-80D71C6D85FD}"/>
    <hyperlink ref="F21" r:id="rId2" tooltip="Stel uw vraag aan de redactie" xr:uid="{AB897864-67C3-4C43-B695-61F81018FD76}"/>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50BE1-DAA7-4BBC-A2AD-604765AD6E17}">
  <sheetPr codeName="Sheet10">
    <tabColor theme="6" tint="0.79998168889431442"/>
    <pageSetUpPr autoPageBreaks="0"/>
  </sheetPr>
  <dimension ref="A1:V71"/>
  <sheetViews>
    <sheetView showGridLines="0" showRowColHeaders="0" zoomScaleNormal="100" workbookViewId="0"/>
  </sheetViews>
  <sheetFormatPr defaultColWidth="9.125" defaultRowHeight="15.9" customHeight="1"/>
  <cols>
    <col min="1" max="1" width="5.75" style="8" customWidth="1"/>
    <col min="2" max="2" width="22.625" style="8" customWidth="1"/>
    <col min="3" max="17" width="8.25" style="8" customWidth="1"/>
    <col min="18" max="23" width="5.75" style="8" customWidth="1"/>
    <col min="24" max="16384" width="9.125" style="8"/>
  </cols>
  <sheetData>
    <row r="1" spans="2:22" ht="15.9" customHeight="1" thickBot="1"/>
    <row r="2" spans="2:22" ht="30" customHeight="1" thickBot="1">
      <c r="B2" s="386" t="s">
        <v>164</v>
      </c>
      <c r="C2" s="386"/>
      <c r="D2" s="386"/>
      <c r="E2" s="386"/>
      <c r="F2" s="386"/>
      <c r="G2" s="386"/>
      <c r="H2" s="386"/>
      <c r="I2" s="386"/>
      <c r="J2" s="386"/>
      <c r="K2" s="386"/>
      <c r="L2" s="386"/>
      <c r="M2" s="386"/>
      <c r="N2" s="386"/>
      <c r="O2" s="386"/>
      <c r="P2" s="386"/>
      <c r="Q2" s="386"/>
      <c r="S2" s="2" t="s">
        <v>0</v>
      </c>
      <c r="T2" s="3" t="s">
        <v>1</v>
      </c>
      <c r="U2" s="27" t="s">
        <v>2</v>
      </c>
      <c r="V2" s="27" t="s">
        <v>3</v>
      </c>
    </row>
    <row r="3" spans="2:22" ht="15.9" customHeight="1">
      <c r="B3" s="1"/>
      <c r="C3" s="1"/>
      <c r="D3" s="1"/>
      <c r="E3" s="1"/>
      <c r="F3" s="1"/>
      <c r="G3" s="1"/>
      <c r="H3" s="1"/>
      <c r="I3" s="1"/>
      <c r="J3" s="1"/>
      <c r="K3" s="1"/>
      <c r="L3" s="1"/>
      <c r="M3" s="1"/>
      <c r="N3" s="1"/>
      <c r="O3" s="1"/>
      <c r="P3" s="1"/>
      <c r="Q3" s="328" t="s">
        <v>312</v>
      </c>
      <c r="S3" s="4"/>
      <c r="T3" s="4"/>
      <c r="U3" s="4"/>
      <c r="V3" s="4"/>
    </row>
    <row r="4" spans="2:22" ht="15.75" customHeight="1">
      <c r="B4" s="324" t="s">
        <v>32</v>
      </c>
      <c r="C4" s="30"/>
      <c r="D4" s="30"/>
      <c r="E4" s="30"/>
      <c r="F4" s="30"/>
      <c r="G4" s="30"/>
      <c r="H4" s="30"/>
      <c r="I4" s="30"/>
      <c r="J4" s="30"/>
      <c r="K4" s="30"/>
      <c r="L4" s="30"/>
      <c r="M4" s="30"/>
      <c r="N4" s="30"/>
      <c r="O4" s="30"/>
      <c r="P4" s="30"/>
      <c r="S4" s="5"/>
      <c r="T4" s="5"/>
      <c r="U4" s="5"/>
      <c r="V4" s="6"/>
    </row>
    <row r="5" spans="2:22" ht="15.9" customHeight="1">
      <c r="B5" s="12" t="s">
        <v>165</v>
      </c>
      <c r="C5" s="12"/>
      <c r="D5" s="12"/>
      <c r="E5" s="12"/>
      <c r="F5" s="12"/>
      <c r="G5" s="12"/>
      <c r="H5" s="12"/>
      <c r="I5" s="12"/>
      <c r="J5" s="12"/>
      <c r="K5" s="12"/>
      <c r="L5" s="12"/>
      <c r="N5" s="387" t="s">
        <v>203</v>
      </c>
      <c r="O5" s="388"/>
      <c r="P5" s="388"/>
      <c r="Q5" s="389"/>
      <c r="R5" s="9"/>
      <c r="S5" s="5"/>
      <c r="T5" s="5"/>
      <c r="U5" s="5"/>
      <c r="V5" s="6"/>
    </row>
    <row r="6" spans="2:22" ht="15.9" customHeight="1">
      <c r="B6" s="167" t="s">
        <v>6</v>
      </c>
      <c r="C6" s="34"/>
      <c r="D6" s="34"/>
      <c r="E6" s="34"/>
      <c r="F6" s="34"/>
      <c r="G6" s="34"/>
      <c r="H6" s="34"/>
      <c r="I6" s="34"/>
      <c r="J6" s="34"/>
      <c r="K6" s="34"/>
      <c r="L6" s="34"/>
      <c r="N6" s="390">
        <v>50</v>
      </c>
      <c r="O6" s="391"/>
      <c r="P6" s="391"/>
      <c r="Q6" s="392"/>
      <c r="R6" s="11"/>
      <c r="S6" s="5"/>
      <c r="T6" s="5"/>
      <c r="U6" s="5"/>
      <c r="V6" s="6"/>
    </row>
    <row r="7" spans="2:22" ht="15.9" customHeight="1">
      <c r="B7" s="10" t="s">
        <v>4</v>
      </c>
      <c r="C7" s="10"/>
      <c r="D7" s="10"/>
      <c r="E7" s="10"/>
      <c r="F7" s="10"/>
      <c r="G7" s="10"/>
      <c r="H7" s="10"/>
      <c r="I7" s="10"/>
      <c r="J7" s="10"/>
      <c r="K7" s="10"/>
      <c r="L7" s="10"/>
      <c r="M7" s="371"/>
      <c r="N7" s="372"/>
      <c r="O7" s="372"/>
      <c r="P7" s="372"/>
      <c r="Q7" s="373"/>
      <c r="S7" s="5"/>
      <c r="T7" s="5"/>
      <c r="U7" s="5"/>
      <c r="V7" s="6"/>
    </row>
    <row r="8" spans="2:22" ht="15.9" customHeight="1">
      <c r="Q8" s="325" t="str">
        <f>IF(OR(calcB!B7=3,calcB!B7=6),"Voor een valse hybride, aangekocht vanaf 1/1/2018, vult u de uitstoot in van de niet-hybride tegenhanger",IF(AND(N6&gt;0,calcB!B7=7),"Voor elektrische voertuigen moet de uitstoot nul zijn",""))</f>
        <v>Voor een valse hybride, aangekocht vanaf 1/1/2018, vult u de uitstoot in van de niet-hybride tegenhanger</v>
      </c>
      <c r="R8" s="11"/>
      <c r="S8" s="5"/>
      <c r="T8" s="5"/>
      <c r="U8" s="5"/>
      <c r="V8" s="6"/>
    </row>
    <row r="9" spans="2:22" ht="15.75" customHeight="1">
      <c r="B9" s="324" t="s">
        <v>33</v>
      </c>
      <c r="C9" s="30"/>
      <c r="D9" s="30"/>
      <c r="E9" s="30"/>
      <c r="F9" s="30"/>
      <c r="G9" s="30"/>
      <c r="H9" s="30"/>
      <c r="I9" s="30"/>
      <c r="J9" s="30"/>
      <c r="K9" s="30"/>
      <c r="L9" s="30"/>
      <c r="M9" s="30"/>
      <c r="N9" s="30"/>
      <c r="O9" s="30"/>
      <c r="P9" s="30"/>
      <c r="R9" s="11"/>
      <c r="S9" s="5"/>
      <c r="T9" s="5"/>
      <c r="U9" s="5"/>
      <c r="V9" s="6"/>
    </row>
    <row r="10" spans="2:22" ht="15.9" customHeight="1">
      <c r="B10" s="323" t="s">
        <v>264</v>
      </c>
      <c r="C10" s="393" t="s">
        <v>60</v>
      </c>
      <c r="D10" s="393"/>
      <c r="E10" s="393"/>
      <c r="F10" s="393"/>
      <c r="G10" s="393"/>
      <c r="H10" s="393"/>
      <c r="I10" s="393"/>
      <c r="J10" s="393"/>
      <c r="K10" s="393"/>
      <c r="L10" s="393"/>
      <c r="M10" s="393"/>
      <c r="N10" s="393"/>
      <c r="O10" s="393"/>
      <c r="P10" s="393"/>
      <c r="Q10" s="393"/>
      <c r="S10" s="5"/>
      <c r="T10" s="5"/>
      <c r="U10" s="5"/>
      <c r="V10" s="6"/>
    </row>
    <row r="11" spans="2:22" ht="15.9" customHeight="1">
      <c r="B11" s="317" t="s">
        <v>67</v>
      </c>
      <c r="C11" s="316">
        <v>2017</v>
      </c>
      <c r="D11" s="316">
        <v>2018</v>
      </c>
      <c r="E11" s="316">
        <v>2019</v>
      </c>
      <c r="F11" s="316">
        <v>2020</v>
      </c>
      <c r="G11" s="316">
        <v>2021</v>
      </c>
      <c r="H11" s="316">
        <v>2022</v>
      </c>
      <c r="I11" s="316">
        <v>2023</v>
      </c>
      <c r="J11" s="316">
        <v>2024</v>
      </c>
      <c r="K11" s="316">
        <v>2025</v>
      </c>
      <c r="L11" s="316">
        <v>2026</v>
      </c>
      <c r="M11" s="316">
        <v>2027</v>
      </c>
      <c r="N11" s="316">
        <v>2028</v>
      </c>
      <c r="O11" s="316">
        <v>2029</v>
      </c>
      <c r="P11" s="316">
        <v>2030</v>
      </c>
      <c r="Q11" s="316">
        <v>2031</v>
      </c>
      <c r="S11" s="5"/>
      <c r="T11" s="5"/>
      <c r="U11" s="5"/>
      <c r="V11" s="6"/>
    </row>
    <row r="12" spans="2:22" ht="15.9" customHeight="1">
      <c r="B12" s="318">
        <v>2017</v>
      </c>
      <c r="C12" s="182">
        <f>+calcB!$I$25</f>
        <v>1</v>
      </c>
      <c r="D12" s="183">
        <f>+calcB!$I$25</f>
        <v>1</v>
      </c>
      <c r="E12" s="183">
        <f>+calcB!$I$25</f>
        <v>1</v>
      </c>
      <c r="F12" s="184">
        <f>+calcB!$D$35</f>
        <v>0.96299999999999997</v>
      </c>
      <c r="G12" s="184">
        <f>+calcB!$D$35</f>
        <v>0.96299999999999997</v>
      </c>
      <c r="H12" s="184">
        <f>+calcB!$D$35</f>
        <v>0.96299999999999997</v>
      </c>
      <c r="I12" s="184">
        <f>+calcB!$D$35</f>
        <v>0.96299999999999997</v>
      </c>
      <c r="J12" s="184">
        <f>+calcB!$D$35</f>
        <v>0.96299999999999997</v>
      </c>
      <c r="K12" s="184">
        <f>+calcB!$D$35</f>
        <v>0.96299999999999997</v>
      </c>
      <c r="L12" s="184">
        <f>MIN(70%,calcB!$D$35)</f>
        <v>0.7</v>
      </c>
      <c r="M12" s="184">
        <f>MIN(65%,calcB!$D$35)</f>
        <v>0.65</v>
      </c>
      <c r="N12" s="184">
        <f>MIN(60%,calcB!$D$35)</f>
        <v>0.6</v>
      </c>
      <c r="O12" s="184">
        <f>MIN(55%,calcB!$D$35)</f>
        <v>0.55000000000000004</v>
      </c>
      <c r="P12" s="184">
        <f>MIN(50%,calcB!$D$35)</f>
        <v>0.5</v>
      </c>
      <c r="Q12" s="184">
        <f>MIN(50%,calcB!$D$35)</f>
        <v>0.5</v>
      </c>
      <c r="S12" s="5"/>
      <c r="T12" s="5"/>
      <c r="U12" s="5"/>
      <c r="V12" s="6"/>
    </row>
    <row r="13" spans="2:22" ht="15.9" customHeight="1">
      <c r="B13" s="318">
        <v>2018</v>
      </c>
      <c r="C13" s="185" t="s">
        <v>15</v>
      </c>
      <c r="D13" s="186">
        <f>+calcB!$I$25</f>
        <v>1</v>
      </c>
      <c r="E13" s="186">
        <f>+calcB!$I$25</f>
        <v>1</v>
      </c>
      <c r="F13" s="187">
        <f>+calcB!$D$35</f>
        <v>0.96299999999999997</v>
      </c>
      <c r="G13" s="187">
        <f>+calcB!$D$35</f>
        <v>0.96299999999999997</v>
      </c>
      <c r="H13" s="187">
        <f>+calcB!$D$35</f>
        <v>0.96299999999999997</v>
      </c>
      <c r="I13" s="187">
        <f>+calcB!$D$35</f>
        <v>0.96299999999999997</v>
      </c>
      <c r="J13" s="187">
        <f>+calcB!$D$35</f>
        <v>0.96299999999999997</v>
      </c>
      <c r="K13" s="187">
        <f>+calcB!$D$35</f>
        <v>0.96299999999999997</v>
      </c>
      <c r="L13" s="187">
        <f>+calcB!$D$35</f>
        <v>0.96299999999999997</v>
      </c>
      <c r="M13" s="187">
        <f>+calcB!$D$35</f>
        <v>0.96299999999999997</v>
      </c>
      <c r="N13" s="187">
        <f>+calcB!$D$35</f>
        <v>0.96299999999999997</v>
      </c>
      <c r="O13" s="187">
        <f>+calcB!$D$35</f>
        <v>0.96299999999999997</v>
      </c>
      <c r="P13" s="187">
        <f>+calcB!$D$35</f>
        <v>0.96299999999999997</v>
      </c>
      <c r="Q13" s="187">
        <f>+calcB!$D$35</f>
        <v>0.96299999999999997</v>
      </c>
      <c r="S13" s="5"/>
      <c r="T13" s="5"/>
      <c r="U13" s="5"/>
      <c r="V13" s="6"/>
    </row>
    <row r="14" spans="2:22" ht="15.9" customHeight="1">
      <c r="B14" s="318">
        <v>2019</v>
      </c>
      <c r="C14" s="185" t="s">
        <v>15</v>
      </c>
      <c r="D14" s="185" t="s">
        <v>15</v>
      </c>
      <c r="E14" s="186">
        <f>+calcB!$I$25</f>
        <v>1</v>
      </c>
      <c r="F14" s="187">
        <f>+calcB!$D$35</f>
        <v>0.96299999999999997</v>
      </c>
      <c r="G14" s="187">
        <f>+calcB!$D$35</f>
        <v>0.96299999999999997</v>
      </c>
      <c r="H14" s="187">
        <f>+calcB!$D$35</f>
        <v>0.96299999999999997</v>
      </c>
      <c r="I14" s="187">
        <f>+calcB!$D$35</f>
        <v>0.96299999999999997</v>
      </c>
      <c r="J14" s="187">
        <f>+calcB!$D$35</f>
        <v>0.96299999999999997</v>
      </c>
      <c r="K14" s="187">
        <f>+calcB!$D$35</f>
        <v>0.96299999999999997</v>
      </c>
      <c r="L14" s="187">
        <f>+calcB!$D$35</f>
        <v>0.96299999999999997</v>
      </c>
      <c r="M14" s="187">
        <f>+calcB!$D$35</f>
        <v>0.96299999999999997</v>
      </c>
      <c r="N14" s="187">
        <f>+calcB!$D$35</f>
        <v>0.96299999999999997</v>
      </c>
      <c r="O14" s="187">
        <f>+calcB!$D$35</f>
        <v>0.96299999999999997</v>
      </c>
      <c r="P14" s="187">
        <f>+calcB!$D$35</f>
        <v>0.96299999999999997</v>
      </c>
      <c r="Q14" s="187">
        <f>+calcB!$D$35</f>
        <v>0.96299999999999997</v>
      </c>
      <c r="S14" s="5"/>
      <c r="T14" s="5"/>
      <c r="U14" s="5"/>
      <c r="V14" s="6"/>
    </row>
    <row r="15" spans="2:22" ht="15.9" customHeight="1">
      <c r="B15" s="318">
        <v>2020</v>
      </c>
      <c r="C15" s="185" t="s">
        <v>15</v>
      </c>
      <c r="D15" s="185" t="s">
        <v>15</v>
      </c>
      <c r="E15" s="185" t="s">
        <v>15</v>
      </c>
      <c r="F15" s="187">
        <f>+calcB!$D$35</f>
        <v>0.96299999999999997</v>
      </c>
      <c r="G15" s="187">
        <f>+calcB!$D$35</f>
        <v>0.96299999999999997</v>
      </c>
      <c r="H15" s="187">
        <f>+calcB!$D$35</f>
        <v>0.96299999999999997</v>
      </c>
      <c r="I15" s="187">
        <f>+calcB!$D$35</f>
        <v>0.96299999999999997</v>
      </c>
      <c r="J15" s="187">
        <f>+calcB!$D$35</f>
        <v>0.96299999999999997</v>
      </c>
      <c r="K15" s="187">
        <f>+calcB!$D$35</f>
        <v>0.96299999999999997</v>
      </c>
      <c r="L15" s="187">
        <f>+calcB!$D$35</f>
        <v>0.96299999999999997</v>
      </c>
      <c r="M15" s="187">
        <f>+calcB!$D$35</f>
        <v>0.96299999999999997</v>
      </c>
      <c r="N15" s="187">
        <f>+calcB!$D$35</f>
        <v>0.96299999999999997</v>
      </c>
      <c r="O15" s="187">
        <f>+calcB!$D$35</f>
        <v>0.96299999999999997</v>
      </c>
      <c r="P15" s="187">
        <f>+calcB!$D$35</f>
        <v>0.96299999999999997</v>
      </c>
      <c r="Q15" s="187">
        <f>+calcB!$D$35</f>
        <v>0.96299999999999997</v>
      </c>
      <c r="S15" s="5"/>
      <c r="T15" s="5"/>
      <c r="U15" s="5"/>
      <c r="V15" s="6"/>
    </row>
    <row r="16" spans="2:22" ht="15.9" customHeight="1">
      <c r="B16" s="318">
        <v>2021</v>
      </c>
      <c r="C16" s="185" t="s">
        <v>15</v>
      </c>
      <c r="D16" s="185" t="s">
        <v>15</v>
      </c>
      <c r="E16" s="185" t="s">
        <v>15</v>
      </c>
      <c r="F16" s="185" t="s">
        <v>15</v>
      </c>
      <c r="G16" s="187">
        <f>+calcB!$D$35</f>
        <v>0.96299999999999997</v>
      </c>
      <c r="H16" s="187">
        <f>+calcB!$D$35</f>
        <v>0.96299999999999997</v>
      </c>
      <c r="I16" s="187">
        <f>+calcB!$D$35</f>
        <v>0.96299999999999997</v>
      </c>
      <c r="J16" s="187">
        <f>+calcB!$D$35</f>
        <v>0.96299999999999997</v>
      </c>
      <c r="K16" s="187">
        <f>+calcB!$D$35</f>
        <v>0.96299999999999997</v>
      </c>
      <c r="L16" s="187">
        <f>+calcB!$D$35</f>
        <v>0.96299999999999997</v>
      </c>
      <c r="M16" s="187">
        <f>+calcB!$D$35</f>
        <v>0.96299999999999997</v>
      </c>
      <c r="N16" s="187">
        <f>+calcB!$D$35</f>
        <v>0.96299999999999997</v>
      </c>
      <c r="O16" s="187">
        <f>+calcB!$D$35</f>
        <v>0.96299999999999997</v>
      </c>
      <c r="P16" s="187">
        <f>+calcB!$D$35</f>
        <v>0.96299999999999997</v>
      </c>
      <c r="Q16" s="187">
        <f>+calcB!$D$35</f>
        <v>0.96299999999999997</v>
      </c>
      <c r="S16" s="5"/>
      <c r="T16" s="5"/>
      <c r="U16" s="5"/>
      <c r="V16" s="6"/>
    </row>
    <row r="17" spans="2:22" ht="15.9" customHeight="1">
      <c r="B17" s="318">
        <v>2022</v>
      </c>
      <c r="C17" s="185" t="s">
        <v>15</v>
      </c>
      <c r="D17" s="185" t="s">
        <v>15</v>
      </c>
      <c r="E17" s="185" t="s">
        <v>15</v>
      </c>
      <c r="F17" s="185" t="s">
        <v>15</v>
      </c>
      <c r="G17" s="185" t="s">
        <v>15</v>
      </c>
      <c r="H17" s="187">
        <f>+calcB!$D$35</f>
        <v>0.96299999999999997</v>
      </c>
      <c r="I17" s="187">
        <f>+calcB!$D$35</f>
        <v>0.96299999999999997</v>
      </c>
      <c r="J17" s="187">
        <f>+calcB!$D$35</f>
        <v>0.96299999999999997</v>
      </c>
      <c r="K17" s="187">
        <f>+calcB!$D$35</f>
        <v>0.96299999999999997</v>
      </c>
      <c r="L17" s="187">
        <f>+calcB!$D$35</f>
        <v>0.96299999999999997</v>
      </c>
      <c r="M17" s="187">
        <f>+calcB!$D$35</f>
        <v>0.96299999999999997</v>
      </c>
      <c r="N17" s="187">
        <f>+calcB!$D$35</f>
        <v>0.96299999999999997</v>
      </c>
      <c r="O17" s="187">
        <f>+calcB!$D$35</f>
        <v>0.96299999999999997</v>
      </c>
      <c r="P17" s="187">
        <f>+calcB!$D$35</f>
        <v>0.96299999999999997</v>
      </c>
      <c r="Q17" s="187">
        <f>+calcB!$D$35</f>
        <v>0.96299999999999997</v>
      </c>
      <c r="S17" s="5"/>
      <c r="T17" s="5"/>
      <c r="U17" s="5"/>
      <c r="V17" s="6"/>
    </row>
    <row r="18" spans="2:22" ht="15.9" customHeight="1">
      <c r="B18" s="318" t="s">
        <v>72</v>
      </c>
      <c r="C18" s="185" t="s">
        <v>15</v>
      </c>
      <c r="D18" s="185" t="s">
        <v>15</v>
      </c>
      <c r="E18" s="185" t="s">
        <v>15</v>
      </c>
      <c r="F18" s="185" t="s">
        <v>15</v>
      </c>
      <c r="G18" s="185" t="s">
        <v>15</v>
      </c>
      <c r="H18" s="185" t="s">
        <v>15</v>
      </c>
      <c r="I18" s="187">
        <f>+calcB!$D$50</f>
        <v>0.96299999999999997</v>
      </c>
      <c r="J18" s="187">
        <f>+calcB!$D$50</f>
        <v>0.96299999999999997</v>
      </c>
      <c r="K18" s="187">
        <f>+calcB!$D$50</f>
        <v>0.96299999999999997</v>
      </c>
      <c r="L18" s="187">
        <f>+calcB!$D$50</f>
        <v>0.96299999999999997</v>
      </c>
      <c r="M18" s="187">
        <f>+calcB!$D$50</f>
        <v>0.96299999999999997</v>
      </c>
      <c r="N18" s="187">
        <f>+calcB!$D$50</f>
        <v>0.96299999999999997</v>
      </c>
      <c r="O18" s="187">
        <f>+calcB!$D$50</f>
        <v>0.96299999999999997</v>
      </c>
      <c r="P18" s="187">
        <f>+calcB!$D$50</f>
        <v>0.96299999999999997</v>
      </c>
      <c r="Q18" s="187">
        <f>+calcB!$D$50</f>
        <v>0.96299999999999997</v>
      </c>
      <c r="S18" s="5"/>
      <c r="T18" s="5"/>
      <c r="U18" s="5"/>
      <c r="V18" s="6"/>
    </row>
    <row r="19" spans="2:22" ht="15.9" customHeight="1">
      <c r="B19" s="318" t="s">
        <v>73</v>
      </c>
      <c r="C19" s="185" t="s">
        <v>15</v>
      </c>
      <c r="D19" s="185" t="s">
        <v>15</v>
      </c>
      <c r="E19" s="185" t="s">
        <v>15</v>
      </c>
      <c r="F19" s="185" t="s">
        <v>15</v>
      </c>
      <c r="G19" s="185" t="s">
        <v>15</v>
      </c>
      <c r="H19" s="185" t="s">
        <v>15</v>
      </c>
      <c r="I19" s="187">
        <f>+calcB!$D$63</f>
        <v>0.96299999999999997</v>
      </c>
      <c r="J19" s="187">
        <f>+calcB!$D$63</f>
        <v>0.96299999999999997</v>
      </c>
      <c r="K19" s="187">
        <f>+calcB!$D$73</f>
        <v>0.75</v>
      </c>
      <c r="L19" s="187">
        <f>+calcB!$D$83</f>
        <v>0.5</v>
      </c>
      <c r="M19" s="187">
        <f>+calcB!$D$93</f>
        <v>0.25</v>
      </c>
      <c r="N19" s="187">
        <f>+calcB!$D$103</f>
        <v>0</v>
      </c>
      <c r="O19" s="187">
        <f>+calcB!$D$103</f>
        <v>0</v>
      </c>
      <c r="P19" s="187">
        <f>+calcB!$D$103</f>
        <v>0</v>
      </c>
      <c r="Q19" s="187">
        <f>+calcB!$D$103</f>
        <v>0</v>
      </c>
      <c r="S19" s="5"/>
      <c r="T19" s="5"/>
      <c r="U19" s="5"/>
      <c r="V19" s="6"/>
    </row>
    <row r="20" spans="2:22" ht="15.9" customHeight="1">
      <c r="B20" s="318">
        <v>2024</v>
      </c>
      <c r="C20" s="185" t="s">
        <v>15</v>
      </c>
      <c r="D20" s="185" t="s">
        <v>15</v>
      </c>
      <c r="E20" s="185" t="s">
        <v>15</v>
      </c>
      <c r="F20" s="185" t="s">
        <v>15</v>
      </c>
      <c r="G20" s="185" t="s">
        <v>15</v>
      </c>
      <c r="H20" s="185" t="s">
        <v>15</v>
      </c>
      <c r="I20" s="185" t="s">
        <v>15</v>
      </c>
      <c r="J20" s="187">
        <f>+calcB!$D$63</f>
        <v>0.96299999999999997</v>
      </c>
      <c r="K20" s="187">
        <f>+calcB!$D$73</f>
        <v>0.75</v>
      </c>
      <c r="L20" s="187">
        <f>+calcB!$D$83</f>
        <v>0.5</v>
      </c>
      <c r="M20" s="187">
        <f>+calcB!$D$93</f>
        <v>0.25</v>
      </c>
      <c r="N20" s="187">
        <f>+calcB!$D$103</f>
        <v>0</v>
      </c>
      <c r="O20" s="187">
        <f>+calcB!$D$103</f>
        <v>0</v>
      </c>
      <c r="P20" s="187">
        <f>+calcB!$D$103</f>
        <v>0</v>
      </c>
      <c r="Q20" s="187">
        <f>+calcB!$D$103</f>
        <v>0</v>
      </c>
      <c r="S20" s="5"/>
      <c r="T20" s="5"/>
      <c r="U20" s="5"/>
      <c r="V20" s="6"/>
    </row>
    <row r="21" spans="2:22" ht="15.9" customHeight="1">
      <c r="B21" s="318">
        <v>2025</v>
      </c>
      <c r="C21" s="185" t="s">
        <v>15</v>
      </c>
      <c r="D21" s="185" t="s">
        <v>15</v>
      </c>
      <c r="E21" s="185" t="s">
        <v>15</v>
      </c>
      <c r="F21" s="185" t="s">
        <v>15</v>
      </c>
      <c r="G21" s="185" t="s">
        <v>15</v>
      </c>
      <c r="H21" s="185" t="s">
        <v>15</v>
      </c>
      <c r="I21" s="185" t="s">
        <v>15</v>
      </c>
      <c r="J21" s="185" t="s">
        <v>15</v>
      </c>
      <c r="K21" s="187">
        <f>+calcB!$D$73</f>
        <v>0.75</v>
      </c>
      <c r="L21" s="187">
        <f>+calcB!$D$83</f>
        <v>0.5</v>
      </c>
      <c r="M21" s="187">
        <f>+calcB!$D$93</f>
        <v>0.25</v>
      </c>
      <c r="N21" s="187">
        <f>+calcB!$D$103</f>
        <v>0</v>
      </c>
      <c r="O21" s="187">
        <f>+calcB!$D$103</f>
        <v>0</v>
      </c>
      <c r="P21" s="187">
        <f>+calcB!$D$103</f>
        <v>0</v>
      </c>
      <c r="Q21" s="187">
        <f>+calcB!$D$103</f>
        <v>0</v>
      </c>
      <c r="S21" s="5"/>
      <c r="T21" s="5"/>
      <c r="U21" s="5"/>
      <c r="V21" s="6"/>
    </row>
    <row r="22" spans="2:22" ht="15.9" customHeight="1">
      <c r="B22" s="318">
        <v>2026</v>
      </c>
      <c r="C22" s="185" t="s">
        <v>15</v>
      </c>
      <c r="D22" s="185" t="s">
        <v>15</v>
      </c>
      <c r="E22" s="185" t="s">
        <v>15</v>
      </c>
      <c r="F22" s="185" t="s">
        <v>15</v>
      </c>
      <c r="G22" s="185" t="s">
        <v>15</v>
      </c>
      <c r="H22" s="185" t="s">
        <v>15</v>
      </c>
      <c r="I22" s="185" t="s">
        <v>15</v>
      </c>
      <c r="J22" s="185" t="s">
        <v>15</v>
      </c>
      <c r="K22" s="185" t="s">
        <v>15</v>
      </c>
      <c r="L22" s="187">
        <f>+calcB!$C$114</f>
        <v>0</v>
      </c>
      <c r="M22" s="187">
        <f>+calcB!$C$114</f>
        <v>0</v>
      </c>
      <c r="N22" s="187">
        <f>+calcB!$C$114</f>
        <v>0</v>
      </c>
      <c r="O22" s="187">
        <f>+calcB!$C$114</f>
        <v>0</v>
      </c>
      <c r="P22" s="187">
        <f>+calcB!$C$114</f>
        <v>0</v>
      </c>
      <c r="Q22" s="187">
        <f>+calcB!$C$114</f>
        <v>0</v>
      </c>
      <c r="S22" s="5"/>
      <c r="T22" s="5"/>
      <c r="U22" s="5"/>
      <c r="V22" s="6"/>
    </row>
    <row r="23" spans="2:22" ht="15.9" customHeight="1">
      <c r="B23" s="318">
        <v>2027</v>
      </c>
      <c r="C23" s="185" t="s">
        <v>15</v>
      </c>
      <c r="D23" s="185" t="s">
        <v>15</v>
      </c>
      <c r="E23" s="185" t="s">
        <v>15</v>
      </c>
      <c r="F23" s="185" t="s">
        <v>15</v>
      </c>
      <c r="G23" s="185" t="s">
        <v>15</v>
      </c>
      <c r="H23" s="185" t="s">
        <v>15</v>
      </c>
      <c r="I23" s="185" t="s">
        <v>15</v>
      </c>
      <c r="J23" s="185" t="s">
        <v>15</v>
      </c>
      <c r="K23" s="185" t="s">
        <v>15</v>
      </c>
      <c r="L23" s="185" t="s">
        <v>15</v>
      </c>
      <c r="M23" s="187">
        <f>+calcB!$C$115</f>
        <v>0</v>
      </c>
      <c r="N23" s="187">
        <f>+calcB!$C$115</f>
        <v>0</v>
      </c>
      <c r="O23" s="187">
        <f>+calcB!$C$115</f>
        <v>0</v>
      </c>
      <c r="P23" s="187">
        <f>+calcB!$C$115</f>
        <v>0</v>
      </c>
      <c r="Q23" s="187">
        <f>+calcB!$C$115</f>
        <v>0</v>
      </c>
      <c r="S23" s="5"/>
      <c r="T23" s="5"/>
      <c r="U23" s="5"/>
      <c r="V23" s="6"/>
    </row>
    <row r="24" spans="2:22" ht="15.9" customHeight="1">
      <c r="B24" s="318">
        <v>2028</v>
      </c>
      <c r="C24" s="185" t="s">
        <v>15</v>
      </c>
      <c r="D24" s="185" t="s">
        <v>15</v>
      </c>
      <c r="E24" s="185" t="s">
        <v>15</v>
      </c>
      <c r="F24" s="185" t="s">
        <v>15</v>
      </c>
      <c r="G24" s="185" t="s">
        <v>15</v>
      </c>
      <c r="H24" s="185" t="s">
        <v>15</v>
      </c>
      <c r="I24" s="185" t="s">
        <v>15</v>
      </c>
      <c r="J24" s="185" t="s">
        <v>15</v>
      </c>
      <c r="K24" s="185" t="s">
        <v>15</v>
      </c>
      <c r="L24" s="185" t="s">
        <v>15</v>
      </c>
      <c r="M24" s="185" t="s">
        <v>15</v>
      </c>
      <c r="N24" s="187">
        <f>+calcB!$C$116</f>
        <v>0</v>
      </c>
      <c r="O24" s="187">
        <f>+calcB!$C$116</f>
        <v>0</v>
      </c>
      <c r="P24" s="187">
        <f>+calcB!$C$116</f>
        <v>0</v>
      </c>
      <c r="Q24" s="187">
        <f>+calcB!$C$116</f>
        <v>0</v>
      </c>
      <c r="S24" s="5"/>
      <c r="T24" s="5"/>
      <c r="U24" s="5"/>
      <c r="V24" s="6"/>
    </row>
    <row r="25" spans="2:22" ht="15.9" customHeight="1">
      <c r="B25" s="318">
        <v>2029</v>
      </c>
      <c r="C25" s="185" t="s">
        <v>15</v>
      </c>
      <c r="D25" s="185" t="s">
        <v>15</v>
      </c>
      <c r="E25" s="185" t="s">
        <v>15</v>
      </c>
      <c r="F25" s="185" t="s">
        <v>15</v>
      </c>
      <c r="G25" s="185" t="s">
        <v>15</v>
      </c>
      <c r="H25" s="185" t="s">
        <v>15</v>
      </c>
      <c r="I25" s="185" t="s">
        <v>15</v>
      </c>
      <c r="J25" s="185" t="s">
        <v>15</v>
      </c>
      <c r="K25" s="185" t="s">
        <v>15</v>
      </c>
      <c r="L25" s="185" t="s">
        <v>15</v>
      </c>
      <c r="M25" s="185" t="s">
        <v>15</v>
      </c>
      <c r="N25" s="185" t="s">
        <v>15</v>
      </c>
      <c r="O25" s="187">
        <f>+calcB!$C$117</f>
        <v>0</v>
      </c>
      <c r="P25" s="187">
        <f>+calcB!$C$117</f>
        <v>0</v>
      </c>
      <c r="Q25" s="187">
        <f>+calcB!$C$117</f>
        <v>0</v>
      </c>
      <c r="S25" s="5"/>
      <c r="T25" s="5"/>
      <c r="U25" s="5"/>
      <c r="V25" s="6"/>
    </row>
    <row r="26" spans="2:22" ht="15.9" customHeight="1">
      <c r="B26" s="318">
        <v>2030</v>
      </c>
      <c r="C26" s="185" t="s">
        <v>15</v>
      </c>
      <c r="D26" s="185" t="s">
        <v>15</v>
      </c>
      <c r="E26" s="185" t="s">
        <v>15</v>
      </c>
      <c r="F26" s="185" t="s">
        <v>15</v>
      </c>
      <c r="G26" s="185" t="s">
        <v>15</v>
      </c>
      <c r="H26" s="185" t="s">
        <v>15</v>
      </c>
      <c r="I26" s="188"/>
      <c r="J26" s="185" t="s">
        <v>15</v>
      </c>
      <c r="K26" s="185" t="s">
        <v>15</v>
      </c>
      <c r="L26" s="185" t="s">
        <v>15</v>
      </c>
      <c r="M26" s="185" t="s">
        <v>15</v>
      </c>
      <c r="N26" s="185" t="s">
        <v>15</v>
      </c>
      <c r="O26" s="185" t="s">
        <v>15</v>
      </c>
      <c r="P26" s="187">
        <f>+calcB!$C$118</f>
        <v>0</v>
      </c>
      <c r="Q26" s="187">
        <f>+calcB!$C$118</f>
        <v>0</v>
      </c>
      <c r="S26" s="5"/>
      <c r="T26" s="5"/>
      <c r="U26" s="5"/>
      <c r="V26" s="6"/>
    </row>
    <row r="27" spans="2:22" ht="15.9" customHeight="1">
      <c r="B27" s="318">
        <v>2031</v>
      </c>
      <c r="C27" s="185" t="s">
        <v>15</v>
      </c>
      <c r="D27" s="185" t="s">
        <v>15</v>
      </c>
      <c r="E27" s="185" t="s">
        <v>15</v>
      </c>
      <c r="F27" s="185" t="s">
        <v>15</v>
      </c>
      <c r="G27" s="185" t="s">
        <v>15</v>
      </c>
      <c r="H27" s="185" t="s">
        <v>15</v>
      </c>
      <c r="I27" s="188"/>
      <c r="J27" s="188"/>
      <c r="K27" s="185" t="s">
        <v>15</v>
      </c>
      <c r="L27" s="185" t="s">
        <v>15</v>
      </c>
      <c r="M27" s="185" t="s">
        <v>15</v>
      </c>
      <c r="N27" s="185" t="s">
        <v>15</v>
      </c>
      <c r="O27" s="185" t="s">
        <v>15</v>
      </c>
      <c r="P27" s="185" t="s">
        <v>15</v>
      </c>
      <c r="Q27" s="187">
        <f>+calcB!$C$119</f>
        <v>0</v>
      </c>
      <c r="S27" s="5"/>
      <c r="T27" s="5"/>
      <c r="U27" s="5"/>
      <c r="V27" s="6"/>
    </row>
    <row r="28" spans="2:22" ht="15.9" customHeight="1">
      <c r="B28" s="104"/>
      <c r="C28" s="104"/>
      <c r="D28" s="104"/>
      <c r="E28" s="104"/>
      <c r="F28" s="104"/>
      <c r="G28" s="104"/>
      <c r="H28" s="104"/>
      <c r="I28" s="104"/>
      <c r="J28" s="104"/>
      <c r="K28" s="104"/>
      <c r="L28" s="104"/>
      <c r="M28" s="104"/>
      <c r="N28" s="104"/>
      <c r="O28" s="104"/>
      <c r="P28" s="33"/>
      <c r="Q28" s="327" t="s">
        <v>14</v>
      </c>
      <c r="S28" s="5"/>
      <c r="T28" s="5"/>
      <c r="U28" s="5"/>
      <c r="V28" s="6"/>
    </row>
    <row r="29" spans="2:22" ht="15.9" customHeight="1">
      <c r="B29" s="104"/>
      <c r="C29" s="104"/>
      <c r="D29" s="104"/>
      <c r="E29" s="104"/>
      <c r="F29" s="104"/>
      <c r="G29" s="104"/>
      <c r="H29" s="104"/>
      <c r="I29" s="104"/>
      <c r="J29" s="104"/>
      <c r="K29" s="104"/>
      <c r="L29" s="104"/>
      <c r="M29" s="104"/>
      <c r="N29" s="104"/>
      <c r="O29" s="104"/>
      <c r="P29" s="33"/>
      <c r="Q29" s="33"/>
      <c r="S29" s="5"/>
      <c r="T29" s="5"/>
      <c r="U29" s="5"/>
      <c r="V29" s="6"/>
    </row>
    <row r="30" spans="2:22" ht="15.9" customHeight="1">
      <c r="B30" s="326" t="s">
        <v>311</v>
      </c>
      <c r="C30" s="30"/>
      <c r="D30" s="30"/>
      <c r="E30" s="30"/>
      <c r="F30" s="30"/>
      <c r="G30" s="30"/>
      <c r="H30" s="30"/>
      <c r="I30" s="30"/>
      <c r="J30" s="30"/>
      <c r="K30" s="30"/>
      <c r="L30" s="30"/>
      <c r="M30" s="30"/>
      <c r="N30" s="30"/>
      <c r="O30" s="30"/>
      <c r="P30" s="30"/>
      <c r="S30" s="5"/>
      <c r="T30" s="5"/>
      <c r="U30" s="5"/>
      <c r="V30" s="6"/>
    </row>
    <row r="31" spans="2:22" ht="15.9" customHeight="1">
      <c r="B31" s="322" t="s">
        <v>266</v>
      </c>
      <c r="C31" s="393" t="s">
        <v>60</v>
      </c>
      <c r="D31" s="393"/>
      <c r="E31" s="393"/>
      <c r="F31" s="393"/>
      <c r="G31" s="393"/>
      <c r="H31" s="393"/>
      <c r="I31" s="393"/>
      <c r="J31" s="393"/>
      <c r="K31" s="393"/>
      <c r="L31" s="393"/>
      <c r="M31" s="393"/>
      <c r="N31" s="393"/>
      <c r="O31" s="393"/>
      <c r="P31" s="393"/>
      <c r="Q31" s="393"/>
      <c r="S31" s="5"/>
      <c r="T31" s="5"/>
      <c r="U31" s="5"/>
      <c r="V31" s="6"/>
    </row>
    <row r="32" spans="2:22" ht="15.9" customHeight="1">
      <c r="B32" s="317" t="s">
        <v>67</v>
      </c>
      <c r="C32" s="316">
        <v>2017</v>
      </c>
      <c r="D32" s="316">
        <v>2018</v>
      </c>
      <c r="E32" s="316">
        <v>2019</v>
      </c>
      <c r="F32" s="316">
        <v>2020</v>
      </c>
      <c r="G32" s="316">
        <v>2021</v>
      </c>
      <c r="H32" s="316">
        <v>2022</v>
      </c>
      <c r="I32" s="316">
        <v>2023</v>
      </c>
      <c r="J32" s="316">
        <v>2024</v>
      </c>
      <c r="K32" s="316">
        <v>2025</v>
      </c>
      <c r="L32" s="316">
        <v>2026</v>
      </c>
      <c r="M32" s="316">
        <v>2027</v>
      </c>
      <c r="N32" s="316">
        <v>2028</v>
      </c>
      <c r="O32" s="316">
        <v>2029</v>
      </c>
      <c r="P32" s="316">
        <v>2030</v>
      </c>
      <c r="Q32" s="316">
        <v>2031</v>
      </c>
      <c r="S32" s="5"/>
      <c r="T32" s="5"/>
      <c r="U32" s="5"/>
      <c r="V32" s="6"/>
    </row>
    <row r="33" spans="2:22" ht="15.9" customHeight="1">
      <c r="B33" s="318">
        <v>2017</v>
      </c>
      <c r="C33" s="189">
        <v>0.75</v>
      </c>
      <c r="D33" s="189">
        <v>0.75</v>
      </c>
      <c r="E33" s="189">
        <v>0.75</v>
      </c>
      <c r="F33" s="187">
        <f>+calcB!$D$35</f>
        <v>0.96299999999999997</v>
      </c>
      <c r="G33" s="187">
        <f>+calcB!$D$35</f>
        <v>0.96299999999999997</v>
      </c>
      <c r="H33" s="187">
        <f>+calcB!$D$35</f>
        <v>0.96299999999999997</v>
      </c>
      <c r="I33" s="187">
        <f>+calcB!$D$35</f>
        <v>0.96299999999999997</v>
      </c>
      <c r="J33" s="187">
        <f>+calcB!$D$35</f>
        <v>0.96299999999999997</v>
      </c>
      <c r="K33" s="187">
        <f>+calcB!$D$35</f>
        <v>0.96299999999999997</v>
      </c>
      <c r="L33" s="187">
        <f>+calcB!$D$35</f>
        <v>0.96299999999999997</v>
      </c>
      <c r="M33" s="187">
        <f>+calcB!$D$35</f>
        <v>0.96299999999999997</v>
      </c>
      <c r="N33" s="187">
        <f>+calcB!$D$35</f>
        <v>0.96299999999999997</v>
      </c>
      <c r="O33" s="187">
        <f>+calcB!$D$35</f>
        <v>0.96299999999999997</v>
      </c>
      <c r="P33" s="187">
        <f>+calcB!$D$35</f>
        <v>0.96299999999999997</v>
      </c>
      <c r="Q33" s="187">
        <f>+calcB!$D$35</f>
        <v>0.96299999999999997</v>
      </c>
      <c r="S33" s="5"/>
      <c r="T33" s="5"/>
      <c r="U33" s="5"/>
      <c r="V33" s="6"/>
    </row>
    <row r="34" spans="2:22" ht="15.9" customHeight="1">
      <c r="B34" s="318">
        <v>2018</v>
      </c>
      <c r="C34" s="185" t="s">
        <v>15</v>
      </c>
      <c r="D34" s="189">
        <v>0.75</v>
      </c>
      <c r="E34" s="189">
        <v>0.75</v>
      </c>
      <c r="F34" s="187">
        <f>+calcB!$D$35</f>
        <v>0.96299999999999997</v>
      </c>
      <c r="G34" s="187">
        <f>+calcB!$D$35</f>
        <v>0.96299999999999997</v>
      </c>
      <c r="H34" s="187">
        <f>+calcB!$D$35</f>
        <v>0.96299999999999997</v>
      </c>
      <c r="I34" s="187">
        <f>+calcB!$D$35</f>
        <v>0.96299999999999997</v>
      </c>
      <c r="J34" s="187">
        <f>+calcB!$D$35</f>
        <v>0.96299999999999997</v>
      </c>
      <c r="K34" s="187">
        <f>+calcB!$D$35</f>
        <v>0.96299999999999997</v>
      </c>
      <c r="L34" s="187">
        <f>+calcB!$D$35</f>
        <v>0.96299999999999997</v>
      </c>
      <c r="M34" s="187">
        <f>+calcB!$D$35</f>
        <v>0.96299999999999997</v>
      </c>
      <c r="N34" s="187">
        <f>+calcB!$D$35</f>
        <v>0.96299999999999997</v>
      </c>
      <c r="O34" s="187">
        <f>+calcB!$D$35</f>
        <v>0.96299999999999997</v>
      </c>
      <c r="P34" s="187">
        <f>+calcB!$D$35</f>
        <v>0.96299999999999997</v>
      </c>
      <c r="Q34" s="187">
        <f>+calcB!$D$35</f>
        <v>0.96299999999999997</v>
      </c>
      <c r="S34" s="5"/>
      <c r="T34" s="5"/>
      <c r="U34" s="5"/>
      <c r="V34" s="6"/>
    </row>
    <row r="35" spans="2:22" ht="15.9" customHeight="1">
      <c r="B35" s="318">
        <v>2019</v>
      </c>
      <c r="C35" s="185" t="s">
        <v>15</v>
      </c>
      <c r="D35" s="185" t="s">
        <v>15</v>
      </c>
      <c r="E35" s="189">
        <v>0.75</v>
      </c>
      <c r="F35" s="187">
        <f>+calcB!$D$35</f>
        <v>0.96299999999999997</v>
      </c>
      <c r="G35" s="187">
        <f>+calcB!$D$35</f>
        <v>0.96299999999999997</v>
      </c>
      <c r="H35" s="187">
        <f>+calcB!$D$35</f>
        <v>0.96299999999999997</v>
      </c>
      <c r="I35" s="187">
        <f>+calcB!$D$35</f>
        <v>0.96299999999999997</v>
      </c>
      <c r="J35" s="187">
        <f>+calcB!$D$35</f>
        <v>0.96299999999999997</v>
      </c>
      <c r="K35" s="187">
        <f>+calcB!$D$35</f>
        <v>0.96299999999999997</v>
      </c>
      <c r="L35" s="187">
        <f>+calcB!$D$35</f>
        <v>0.96299999999999997</v>
      </c>
      <c r="M35" s="187">
        <f>+calcB!$D$35</f>
        <v>0.96299999999999997</v>
      </c>
      <c r="N35" s="187">
        <f>+calcB!$D$35</f>
        <v>0.96299999999999997</v>
      </c>
      <c r="O35" s="187">
        <f>+calcB!$D$35</f>
        <v>0.96299999999999997</v>
      </c>
      <c r="P35" s="187">
        <f>+calcB!$D$35</f>
        <v>0.96299999999999997</v>
      </c>
      <c r="Q35" s="187">
        <f>+calcB!$D$35</f>
        <v>0.96299999999999997</v>
      </c>
      <c r="S35" s="5"/>
      <c r="T35" s="5"/>
      <c r="U35" s="5"/>
      <c r="V35" s="6"/>
    </row>
    <row r="36" spans="2:22" ht="15.9" customHeight="1">
      <c r="B36" s="318">
        <v>2020</v>
      </c>
      <c r="C36" s="185" t="s">
        <v>15</v>
      </c>
      <c r="D36" s="185" t="s">
        <v>15</v>
      </c>
      <c r="E36" s="185" t="s">
        <v>15</v>
      </c>
      <c r="F36" s="187">
        <f>+calcB!$D$35</f>
        <v>0.96299999999999997</v>
      </c>
      <c r="G36" s="187">
        <f>+calcB!$D$35</f>
        <v>0.96299999999999997</v>
      </c>
      <c r="H36" s="187">
        <f>+calcB!$D$35</f>
        <v>0.96299999999999997</v>
      </c>
      <c r="I36" s="187">
        <f>+calcB!$D$35</f>
        <v>0.96299999999999997</v>
      </c>
      <c r="J36" s="187">
        <f>+calcB!$D$35</f>
        <v>0.96299999999999997</v>
      </c>
      <c r="K36" s="187">
        <f>+calcB!$D$35</f>
        <v>0.96299999999999997</v>
      </c>
      <c r="L36" s="187">
        <f>+calcB!$D$35</f>
        <v>0.96299999999999997</v>
      </c>
      <c r="M36" s="187">
        <f>+calcB!$D$35</f>
        <v>0.96299999999999997</v>
      </c>
      <c r="N36" s="187">
        <f>+calcB!$D$35</f>
        <v>0.96299999999999997</v>
      </c>
      <c r="O36" s="187">
        <f>+calcB!$D$35</f>
        <v>0.96299999999999997</v>
      </c>
      <c r="P36" s="187">
        <f>+calcB!$D$35</f>
        <v>0.96299999999999997</v>
      </c>
      <c r="Q36" s="187">
        <f>+calcB!$D$35</f>
        <v>0.96299999999999997</v>
      </c>
      <c r="S36" s="5"/>
      <c r="T36" s="5"/>
      <c r="U36" s="5"/>
      <c r="V36" s="6"/>
    </row>
    <row r="37" spans="2:22" ht="15.9" customHeight="1">
      <c r="B37" s="318">
        <v>2021</v>
      </c>
      <c r="C37" s="185" t="s">
        <v>15</v>
      </c>
      <c r="D37" s="185" t="s">
        <v>15</v>
      </c>
      <c r="E37" s="185" t="s">
        <v>15</v>
      </c>
      <c r="F37" s="185" t="s">
        <v>15</v>
      </c>
      <c r="G37" s="187">
        <f>+calcB!$D$35</f>
        <v>0.96299999999999997</v>
      </c>
      <c r="H37" s="187">
        <f>+calcB!$D$35</f>
        <v>0.96299999999999997</v>
      </c>
      <c r="I37" s="187">
        <f>+calcB!$D$35</f>
        <v>0.96299999999999997</v>
      </c>
      <c r="J37" s="187">
        <f>+calcB!$D$35</f>
        <v>0.96299999999999997</v>
      </c>
      <c r="K37" s="187">
        <f>+calcB!$D$35</f>
        <v>0.96299999999999997</v>
      </c>
      <c r="L37" s="187">
        <f>+calcB!$D$35</f>
        <v>0.96299999999999997</v>
      </c>
      <c r="M37" s="187">
        <f>+calcB!$D$35</f>
        <v>0.96299999999999997</v>
      </c>
      <c r="N37" s="187">
        <f>+calcB!$D$35</f>
        <v>0.96299999999999997</v>
      </c>
      <c r="O37" s="187">
        <f>+calcB!$D$35</f>
        <v>0.96299999999999997</v>
      </c>
      <c r="P37" s="187">
        <f>+calcB!$D$35</f>
        <v>0.96299999999999997</v>
      </c>
      <c r="Q37" s="187">
        <f>+calcB!$D$35</f>
        <v>0.96299999999999997</v>
      </c>
      <c r="S37" s="5"/>
      <c r="T37" s="5"/>
      <c r="U37" s="5"/>
      <c r="V37" s="6"/>
    </row>
    <row r="38" spans="2:22" ht="15.9" customHeight="1">
      <c r="B38" s="318">
        <v>2022</v>
      </c>
      <c r="C38" s="185" t="s">
        <v>15</v>
      </c>
      <c r="D38" s="185" t="s">
        <v>15</v>
      </c>
      <c r="E38" s="185" t="s">
        <v>15</v>
      </c>
      <c r="F38" s="185" t="s">
        <v>15</v>
      </c>
      <c r="G38" s="185" t="s">
        <v>15</v>
      </c>
      <c r="H38" s="187">
        <f>+calcB!$D$35</f>
        <v>0.96299999999999997</v>
      </c>
      <c r="I38" s="187">
        <f>+calcB!$D$35</f>
        <v>0.96299999999999997</v>
      </c>
      <c r="J38" s="187">
        <f>+calcB!$D$35</f>
        <v>0.96299999999999997</v>
      </c>
      <c r="K38" s="187">
        <f>+calcB!$D$35</f>
        <v>0.96299999999999997</v>
      </c>
      <c r="L38" s="187">
        <f>+calcB!$D$35</f>
        <v>0.96299999999999997</v>
      </c>
      <c r="M38" s="187">
        <f>+calcB!$D$35</f>
        <v>0.96299999999999997</v>
      </c>
      <c r="N38" s="187">
        <f>+calcB!$D$35</f>
        <v>0.96299999999999997</v>
      </c>
      <c r="O38" s="187">
        <f>+calcB!$D$35</f>
        <v>0.96299999999999997</v>
      </c>
      <c r="P38" s="187">
        <f>+calcB!$D$35</f>
        <v>0.96299999999999997</v>
      </c>
      <c r="Q38" s="187">
        <f>+calcB!$D$35</f>
        <v>0.96299999999999997</v>
      </c>
      <c r="S38" s="5"/>
      <c r="T38" s="5"/>
      <c r="U38" s="5"/>
      <c r="V38" s="6"/>
    </row>
    <row r="39" spans="2:22" ht="15.9" customHeight="1">
      <c r="B39" s="318" t="s">
        <v>72</v>
      </c>
      <c r="C39" s="185" t="s">
        <v>15</v>
      </c>
      <c r="D39" s="185" t="s">
        <v>15</v>
      </c>
      <c r="E39" s="185" t="s">
        <v>15</v>
      </c>
      <c r="F39" s="185" t="s">
        <v>15</v>
      </c>
      <c r="G39" s="185" t="s">
        <v>15</v>
      </c>
      <c r="H39" s="185" t="s">
        <v>15</v>
      </c>
      <c r="I39" s="187">
        <f>+calcB!$D$51</f>
        <v>0.5</v>
      </c>
      <c r="J39" s="187">
        <f>+calcB!$D$51</f>
        <v>0.5</v>
      </c>
      <c r="K39" s="187">
        <f>+calcB!$D$51</f>
        <v>0.5</v>
      </c>
      <c r="L39" s="187">
        <f>+calcB!$D$51</f>
        <v>0.5</v>
      </c>
      <c r="M39" s="187">
        <f>+calcB!$D$51</f>
        <v>0.5</v>
      </c>
      <c r="N39" s="187">
        <f>+calcB!$D$51</f>
        <v>0.5</v>
      </c>
      <c r="O39" s="187">
        <f>+calcB!$D$51</f>
        <v>0.5</v>
      </c>
      <c r="P39" s="187">
        <f>+calcB!$D$51</f>
        <v>0.5</v>
      </c>
      <c r="Q39" s="187">
        <f>+calcB!$D$51</f>
        <v>0.5</v>
      </c>
      <c r="S39" s="5"/>
      <c r="T39" s="5"/>
      <c r="U39" s="5"/>
      <c r="V39" s="6"/>
    </row>
    <row r="40" spans="2:22" ht="15.9" customHeight="1">
      <c r="B40" s="318" t="s">
        <v>73</v>
      </c>
      <c r="C40" s="185" t="s">
        <v>15</v>
      </c>
      <c r="D40" s="185" t="s">
        <v>15</v>
      </c>
      <c r="E40" s="185" t="s">
        <v>15</v>
      </c>
      <c r="F40" s="185" t="s">
        <v>15</v>
      </c>
      <c r="G40" s="185" t="s">
        <v>15</v>
      </c>
      <c r="H40" s="185" t="s">
        <v>15</v>
      </c>
      <c r="I40" s="187">
        <f>+calcB!$D$64</f>
        <v>0.5</v>
      </c>
      <c r="J40" s="187">
        <f>+calcB!$D$64</f>
        <v>0.5</v>
      </c>
      <c r="K40" s="187">
        <f>+calcB!$D$74</f>
        <v>0.5</v>
      </c>
      <c r="L40" s="187">
        <f>+calcB!$D$84</f>
        <v>0.5</v>
      </c>
      <c r="M40" s="187">
        <f>+calcB!$D$94</f>
        <v>0.25</v>
      </c>
      <c r="N40" s="187">
        <f>+calcB!$D$104</f>
        <v>0</v>
      </c>
      <c r="O40" s="187">
        <f>+calcB!$D$104</f>
        <v>0</v>
      </c>
      <c r="P40" s="187">
        <f>+calcB!$D$104</f>
        <v>0</v>
      </c>
      <c r="Q40" s="187">
        <f>+calcB!$D$104</f>
        <v>0</v>
      </c>
      <c r="S40" s="5"/>
      <c r="T40" s="5"/>
      <c r="U40" s="5"/>
      <c r="V40" s="6"/>
    </row>
    <row r="41" spans="2:22" ht="15.9" customHeight="1">
      <c r="B41" s="318">
        <v>2024</v>
      </c>
      <c r="C41" s="185" t="s">
        <v>15</v>
      </c>
      <c r="D41" s="185" t="s">
        <v>15</v>
      </c>
      <c r="E41" s="185" t="s">
        <v>15</v>
      </c>
      <c r="F41" s="185" t="s">
        <v>15</v>
      </c>
      <c r="G41" s="185" t="s">
        <v>15</v>
      </c>
      <c r="H41" s="185" t="s">
        <v>15</v>
      </c>
      <c r="I41" s="185" t="s">
        <v>15</v>
      </c>
      <c r="J41" s="187">
        <f>+calcB!$D$64</f>
        <v>0.5</v>
      </c>
      <c r="K41" s="187">
        <f>+calcB!$D$74</f>
        <v>0.5</v>
      </c>
      <c r="L41" s="187">
        <f>+calcB!$D$84</f>
        <v>0.5</v>
      </c>
      <c r="M41" s="187">
        <f>+calcB!$D$94</f>
        <v>0.25</v>
      </c>
      <c r="N41" s="187">
        <f>+calcB!$D$104</f>
        <v>0</v>
      </c>
      <c r="O41" s="187">
        <f>+calcB!$D$104</f>
        <v>0</v>
      </c>
      <c r="P41" s="187">
        <f>+calcB!$D$104</f>
        <v>0</v>
      </c>
      <c r="Q41" s="187">
        <f>+calcB!$D$104</f>
        <v>0</v>
      </c>
      <c r="S41" s="5"/>
      <c r="T41" s="5"/>
      <c r="U41" s="5"/>
      <c r="V41" s="6"/>
    </row>
    <row r="42" spans="2:22" ht="15.9" customHeight="1">
      <c r="B42" s="318">
        <v>2025</v>
      </c>
      <c r="C42" s="185" t="s">
        <v>15</v>
      </c>
      <c r="D42" s="185" t="s">
        <v>15</v>
      </c>
      <c r="E42" s="185" t="s">
        <v>15</v>
      </c>
      <c r="F42" s="185" t="s">
        <v>15</v>
      </c>
      <c r="G42" s="185" t="s">
        <v>15</v>
      </c>
      <c r="H42" s="185" t="s">
        <v>15</v>
      </c>
      <c r="I42" s="185" t="s">
        <v>15</v>
      </c>
      <c r="J42" s="185" t="s">
        <v>15</v>
      </c>
      <c r="K42" s="187">
        <f>+calcB!$D$74</f>
        <v>0.5</v>
      </c>
      <c r="L42" s="187">
        <f>+calcB!$D$84</f>
        <v>0.5</v>
      </c>
      <c r="M42" s="187">
        <f>+calcB!$D$94</f>
        <v>0.25</v>
      </c>
      <c r="N42" s="187">
        <f>+calcB!$D$104</f>
        <v>0</v>
      </c>
      <c r="O42" s="187">
        <f>+calcB!$D$104</f>
        <v>0</v>
      </c>
      <c r="P42" s="187">
        <f>+calcB!$D$104</f>
        <v>0</v>
      </c>
      <c r="Q42" s="187">
        <f>+calcB!$D$104</f>
        <v>0</v>
      </c>
      <c r="S42" s="5"/>
      <c r="T42" s="5"/>
      <c r="U42" s="5"/>
      <c r="V42" s="6"/>
    </row>
    <row r="43" spans="2:22" ht="15.9" customHeight="1">
      <c r="B43" s="318">
        <v>2026</v>
      </c>
      <c r="C43" s="185" t="s">
        <v>15</v>
      </c>
      <c r="D43" s="185" t="s">
        <v>15</v>
      </c>
      <c r="E43" s="185" t="s">
        <v>15</v>
      </c>
      <c r="F43" s="185" t="s">
        <v>15</v>
      </c>
      <c r="G43" s="185" t="s">
        <v>15</v>
      </c>
      <c r="H43" s="185" t="s">
        <v>15</v>
      </c>
      <c r="I43" s="185" t="s">
        <v>15</v>
      </c>
      <c r="J43" s="185" t="s">
        <v>15</v>
      </c>
      <c r="K43" s="185" t="s">
        <v>15</v>
      </c>
      <c r="L43" s="187">
        <f>+calcB!$D$114</f>
        <v>0</v>
      </c>
      <c r="M43" s="187">
        <f>+calcB!$D$114</f>
        <v>0</v>
      </c>
      <c r="N43" s="187">
        <f>+calcB!$D$114</f>
        <v>0</v>
      </c>
      <c r="O43" s="187">
        <f>+calcB!$D$114</f>
        <v>0</v>
      </c>
      <c r="P43" s="187">
        <f>+calcB!$D$114</f>
        <v>0</v>
      </c>
      <c r="Q43" s="187">
        <f>+calcB!$D$114</f>
        <v>0</v>
      </c>
      <c r="S43" s="5"/>
      <c r="T43" s="5"/>
      <c r="U43" s="5"/>
      <c r="V43" s="6"/>
    </row>
    <row r="44" spans="2:22" ht="15.9" customHeight="1">
      <c r="B44" s="318">
        <v>2027</v>
      </c>
      <c r="C44" s="185" t="s">
        <v>15</v>
      </c>
      <c r="D44" s="185" t="s">
        <v>15</v>
      </c>
      <c r="E44" s="185" t="s">
        <v>15</v>
      </c>
      <c r="F44" s="185" t="s">
        <v>15</v>
      </c>
      <c r="G44" s="185" t="s">
        <v>15</v>
      </c>
      <c r="H44" s="185" t="s">
        <v>15</v>
      </c>
      <c r="I44" s="185" t="s">
        <v>15</v>
      </c>
      <c r="J44" s="185" t="s">
        <v>15</v>
      </c>
      <c r="K44" s="185" t="s">
        <v>15</v>
      </c>
      <c r="L44" s="185" t="s">
        <v>15</v>
      </c>
      <c r="M44" s="187">
        <f>+calcB!$D$115</f>
        <v>0</v>
      </c>
      <c r="N44" s="187">
        <f>+calcB!$D$115</f>
        <v>0</v>
      </c>
      <c r="O44" s="187">
        <f>+calcB!$D$115</f>
        <v>0</v>
      </c>
      <c r="P44" s="187">
        <f>+calcB!$D$115</f>
        <v>0</v>
      </c>
      <c r="Q44" s="187">
        <f>+calcB!$D$115</f>
        <v>0</v>
      </c>
      <c r="S44" s="5"/>
      <c r="T44" s="5"/>
      <c r="U44" s="5"/>
      <c r="V44" s="6"/>
    </row>
    <row r="45" spans="2:22" ht="15.9" customHeight="1">
      <c r="B45" s="318">
        <v>2028</v>
      </c>
      <c r="C45" s="185" t="s">
        <v>15</v>
      </c>
      <c r="D45" s="185" t="s">
        <v>15</v>
      </c>
      <c r="E45" s="185" t="s">
        <v>15</v>
      </c>
      <c r="F45" s="185" t="s">
        <v>15</v>
      </c>
      <c r="G45" s="185" t="s">
        <v>15</v>
      </c>
      <c r="H45" s="185" t="s">
        <v>15</v>
      </c>
      <c r="I45" s="185" t="s">
        <v>15</v>
      </c>
      <c r="J45" s="185" t="s">
        <v>15</v>
      </c>
      <c r="K45" s="185" t="s">
        <v>15</v>
      </c>
      <c r="L45" s="185" t="s">
        <v>15</v>
      </c>
      <c r="M45" s="185" t="s">
        <v>15</v>
      </c>
      <c r="N45" s="187">
        <f>+calcB!$D$116</f>
        <v>0</v>
      </c>
      <c r="O45" s="187">
        <f>+calcB!$D$116</f>
        <v>0</v>
      </c>
      <c r="P45" s="187">
        <f>+calcB!$D$116</f>
        <v>0</v>
      </c>
      <c r="Q45" s="187">
        <f>+calcB!$D$116</f>
        <v>0</v>
      </c>
      <c r="S45" s="5"/>
      <c r="T45" s="5"/>
      <c r="U45" s="5"/>
      <c r="V45" s="6"/>
    </row>
    <row r="46" spans="2:22" ht="15.9" customHeight="1">
      <c r="B46" s="318">
        <v>2029</v>
      </c>
      <c r="C46" s="185" t="s">
        <v>15</v>
      </c>
      <c r="D46" s="185" t="s">
        <v>15</v>
      </c>
      <c r="E46" s="185" t="s">
        <v>15</v>
      </c>
      <c r="F46" s="185" t="s">
        <v>15</v>
      </c>
      <c r="G46" s="185" t="s">
        <v>15</v>
      </c>
      <c r="H46" s="185" t="s">
        <v>15</v>
      </c>
      <c r="I46" s="185" t="s">
        <v>15</v>
      </c>
      <c r="J46" s="185" t="s">
        <v>15</v>
      </c>
      <c r="K46" s="185" t="s">
        <v>15</v>
      </c>
      <c r="L46" s="185" t="s">
        <v>15</v>
      </c>
      <c r="M46" s="185" t="s">
        <v>15</v>
      </c>
      <c r="N46" s="185" t="s">
        <v>15</v>
      </c>
      <c r="O46" s="187">
        <f>+calcB!$D$117</f>
        <v>0</v>
      </c>
      <c r="P46" s="187">
        <f>+calcB!$D$117</f>
        <v>0</v>
      </c>
      <c r="Q46" s="187">
        <f>+calcB!$D$117</f>
        <v>0</v>
      </c>
      <c r="S46" s="5"/>
      <c r="T46" s="5"/>
      <c r="U46" s="5"/>
      <c r="V46" s="6"/>
    </row>
    <row r="47" spans="2:22" ht="15.9" customHeight="1">
      <c r="B47" s="318">
        <v>2030</v>
      </c>
      <c r="C47" s="185" t="s">
        <v>15</v>
      </c>
      <c r="D47" s="185" t="s">
        <v>15</v>
      </c>
      <c r="E47" s="185" t="s">
        <v>15</v>
      </c>
      <c r="F47" s="185" t="s">
        <v>15</v>
      </c>
      <c r="G47" s="185" t="s">
        <v>15</v>
      </c>
      <c r="H47" s="185" t="s">
        <v>15</v>
      </c>
      <c r="I47" s="185" t="s">
        <v>15</v>
      </c>
      <c r="J47" s="185" t="s">
        <v>15</v>
      </c>
      <c r="K47" s="185" t="s">
        <v>15</v>
      </c>
      <c r="L47" s="185" t="s">
        <v>15</v>
      </c>
      <c r="M47" s="185" t="s">
        <v>15</v>
      </c>
      <c r="N47" s="185" t="s">
        <v>15</v>
      </c>
      <c r="O47" s="185" t="s">
        <v>15</v>
      </c>
      <c r="P47" s="187">
        <f>+calcB!$D$118</f>
        <v>0</v>
      </c>
      <c r="Q47" s="187">
        <f>+calcB!$D$118</f>
        <v>0</v>
      </c>
      <c r="S47" s="5"/>
      <c r="T47" s="5"/>
      <c r="U47" s="5"/>
      <c r="V47" s="6"/>
    </row>
    <row r="48" spans="2:22" ht="15.9" customHeight="1">
      <c r="B48" s="318">
        <v>2031</v>
      </c>
      <c r="C48" s="185" t="s">
        <v>15</v>
      </c>
      <c r="D48" s="185" t="s">
        <v>15</v>
      </c>
      <c r="E48" s="185" t="s">
        <v>15</v>
      </c>
      <c r="F48" s="185" t="s">
        <v>15</v>
      </c>
      <c r="G48" s="185" t="s">
        <v>15</v>
      </c>
      <c r="H48" s="185" t="s">
        <v>15</v>
      </c>
      <c r="I48" s="185" t="s">
        <v>15</v>
      </c>
      <c r="J48" s="185" t="s">
        <v>15</v>
      </c>
      <c r="K48" s="185" t="s">
        <v>15</v>
      </c>
      <c r="L48" s="185" t="s">
        <v>15</v>
      </c>
      <c r="M48" s="185" t="s">
        <v>15</v>
      </c>
      <c r="N48" s="185" t="s">
        <v>15</v>
      </c>
      <c r="O48" s="185" t="s">
        <v>15</v>
      </c>
      <c r="P48" s="185" t="s">
        <v>15</v>
      </c>
      <c r="Q48" s="187">
        <f>+calcB!$D$119</f>
        <v>0</v>
      </c>
      <c r="S48" s="5"/>
      <c r="T48" s="5"/>
      <c r="U48" s="5"/>
      <c r="V48" s="6"/>
    </row>
    <row r="49" spans="2:22" ht="15.9" customHeight="1">
      <c r="S49" s="5"/>
      <c r="T49" s="5"/>
      <c r="U49" s="5"/>
      <c r="V49" s="6"/>
    </row>
    <row r="50" spans="2:22" ht="15.75" customHeight="1">
      <c r="S50" s="5"/>
      <c r="T50" s="5"/>
      <c r="U50" s="5"/>
      <c r="V50" s="6"/>
    </row>
    <row r="51" spans="2:22" ht="15.9" customHeight="1">
      <c r="B51" s="326" t="s">
        <v>267</v>
      </c>
      <c r="C51" s="277"/>
      <c r="D51" s="277"/>
      <c r="E51" s="277"/>
      <c r="F51" s="277"/>
      <c r="G51" s="277"/>
      <c r="H51" s="277"/>
      <c r="I51" s="277"/>
      <c r="J51" s="277"/>
      <c r="K51" s="277"/>
      <c r="L51" s="277"/>
      <c r="M51" s="277"/>
      <c r="N51" s="277"/>
      <c r="O51" s="277"/>
      <c r="P51" s="277"/>
      <c r="S51" s="279"/>
      <c r="T51" s="279"/>
      <c r="U51" s="279"/>
      <c r="V51" s="280"/>
    </row>
    <row r="52" spans="2:22" ht="15.9" customHeight="1">
      <c r="B52" s="322" t="s">
        <v>268</v>
      </c>
      <c r="C52" s="385" t="s">
        <v>60</v>
      </c>
      <c r="D52" s="385"/>
      <c r="E52" s="385"/>
      <c r="F52" s="385"/>
      <c r="G52" s="385"/>
      <c r="H52" s="385"/>
      <c r="I52" s="385"/>
      <c r="J52" s="385"/>
      <c r="K52" s="385"/>
      <c r="L52" s="385"/>
      <c r="M52" s="385"/>
      <c r="N52" s="385"/>
      <c r="O52" s="385"/>
      <c r="P52" s="385"/>
      <c r="Q52" s="385"/>
      <c r="S52" s="279"/>
      <c r="T52" s="279"/>
      <c r="U52" s="279"/>
      <c r="V52" s="280"/>
    </row>
    <row r="53" spans="2:22" ht="15.9" customHeight="1">
      <c r="B53" s="320" t="s">
        <v>67</v>
      </c>
      <c r="C53" s="319">
        <v>2017</v>
      </c>
      <c r="D53" s="319">
        <v>2018</v>
      </c>
      <c r="E53" s="319">
        <v>2019</v>
      </c>
      <c r="F53" s="319">
        <v>2020</v>
      </c>
      <c r="G53" s="319">
        <v>2021</v>
      </c>
      <c r="H53" s="319">
        <v>2022</v>
      </c>
      <c r="I53" s="319">
        <v>2023</v>
      </c>
      <c r="J53" s="319">
        <v>2024</v>
      </c>
      <c r="K53" s="319">
        <v>2025</v>
      </c>
      <c r="L53" s="319">
        <v>2026</v>
      </c>
      <c r="M53" s="319">
        <v>2027</v>
      </c>
      <c r="N53" s="319">
        <v>2028</v>
      </c>
      <c r="O53" s="319">
        <v>2029</v>
      </c>
      <c r="P53" s="319">
        <v>2030</v>
      </c>
      <c r="Q53" s="319">
        <v>2031</v>
      </c>
      <c r="S53" s="279"/>
      <c r="T53" s="279"/>
      <c r="U53" s="279"/>
      <c r="V53" s="280"/>
    </row>
    <row r="54" spans="2:22" ht="15.9" customHeight="1">
      <c r="B54" s="321">
        <v>2017</v>
      </c>
      <c r="C54" s="189">
        <f>IF(OR(calcB!$B$7=3,calcB!$B$7=6),C12,"-")</f>
        <v>1</v>
      </c>
      <c r="D54" s="189">
        <f>IF(OR(calcB!$B$7=3,calcB!$B$7=6),D12,"-")</f>
        <v>1</v>
      </c>
      <c r="E54" s="189">
        <f>IF(OR(calcB!$B$7=3,calcB!$B$7=6),E12,"-")</f>
        <v>1</v>
      </c>
      <c r="F54" s="189">
        <f>IF(OR(calcB!$B$7=3,calcB!$B$7=6),F12,"-")</f>
        <v>0.96299999999999997</v>
      </c>
      <c r="G54" s="189">
        <f>IF(OR(calcB!$B$7=3,calcB!$B$7=6),G12,"-")</f>
        <v>0.96299999999999997</v>
      </c>
      <c r="H54" s="189">
        <f>IF(OR(calcB!$B$7=3,calcB!$B$7=6),H12,"-")</f>
        <v>0.96299999999999997</v>
      </c>
      <c r="I54" s="189">
        <f>IF(OR(calcB!$B$7=3,calcB!$B$7=6),I12,"-")</f>
        <v>0.96299999999999997</v>
      </c>
      <c r="J54" s="189">
        <f>IF(OR(calcB!$B$7=3,calcB!$B$7=6),J12,"-")</f>
        <v>0.96299999999999997</v>
      </c>
      <c r="K54" s="189">
        <f>IF(OR(calcB!$B$7=3,calcB!$B$7=6),K12,"-")</f>
        <v>0.96299999999999997</v>
      </c>
      <c r="L54" s="189">
        <f>IF(OR(calcB!$B$7=3,calcB!$B$7=6),L12,"-")</f>
        <v>0.7</v>
      </c>
      <c r="M54" s="189">
        <f>IF(OR(calcB!$B$7=3,calcB!$B$7=6),M12,"-")</f>
        <v>0.65</v>
      </c>
      <c r="N54" s="189">
        <f>IF(OR(calcB!$B$7=3,calcB!$B$7=6),N12,"-")</f>
        <v>0.6</v>
      </c>
      <c r="O54" s="189">
        <f>IF(OR(calcB!$B$7=3,calcB!$B$7=6),O12,"-")</f>
        <v>0.55000000000000004</v>
      </c>
      <c r="P54" s="189">
        <f>IF(OR(calcB!$B$7=3,calcB!$B$7=6),P12,"-")</f>
        <v>0.5</v>
      </c>
      <c r="Q54" s="189">
        <f>IF(OR(calcB!$B$7=3,calcB!$B$7=6),Q12,"-")</f>
        <v>0.5</v>
      </c>
      <c r="S54" s="279"/>
      <c r="T54" s="279"/>
      <c r="U54" s="279"/>
      <c r="V54" s="280"/>
    </row>
    <row r="55" spans="2:22" ht="15.9" customHeight="1">
      <c r="B55" s="321">
        <v>2018</v>
      </c>
      <c r="C55" s="185" t="s">
        <v>15</v>
      </c>
      <c r="D55" s="189">
        <f>IF(OR(calcB!$B$7=3,calcB!$B$7=6),D13,"-")</f>
        <v>1</v>
      </c>
      <c r="E55" s="189">
        <f>IF(OR(calcB!$B$7=3,calcB!$B$7=6),E13,"-")</f>
        <v>1</v>
      </c>
      <c r="F55" s="189">
        <f>IF(OR(calcB!$B$7=3,calcB!$B$7=6),F13,"-")</f>
        <v>0.96299999999999997</v>
      </c>
      <c r="G55" s="189">
        <f>IF(OR(calcB!$B$7=3,calcB!$B$7=6),G13,"-")</f>
        <v>0.96299999999999997</v>
      </c>
      <c r="H55" s="189">
        <f>IF(OR(calcB!$B$7=3,calcB!$B$7=6),H13,"-")</f>
        <v>0.96299999999999997</v>
      </c>
      <c r="I55" s="189">
        <f>IF(OR(calcB!$B$7=3,calcB!$B$7=6),I13,"-")</f>
        <v>0.96299999999999997</v>
      </c>
      <c r="J55" s="189">
        <f>IF(OR(calcB!$B$7=3,calcB!$B$7=6),J13,"-")</f>
        <v>0.96299999999999997</v>
      </c>
      <c r="K55" s="189">
        <f>IF(OR(calcB!$B$7=3,calcB!$B$7=6),K13,"-")</f>
        <v>0.96299999999999997</v>
      </c>
      <c r="L55" s="189">
        <f>IF(OR(calcB!$B$7=3,calcB!$B$7=6),L13,"-")</f>
        <v>0.96299999999999997</v>
      </c>
      <c r="M55" s="189">
        <f>IF(OR(calcB!$B$7=3,calcB!$B$7=6),M13,"-")</f>
        <v>0.96299999999999997</v>
      </c>
      <c r="N55" s="189">
        <f>IF(OR(calcB!$B$7=3,calcB!$B$7=6),N13,"-")</f>
        <v>0.96299999999999997</v>
      </c>
      <c r="O55" s="189">
        <f>IF(OR(calcB!$B$7=3,calcB!$B$7=6),O13,"-")</f>
        <v>0.96299999999999997</v>
      </c>
      <c r="P55" s="189">
        <f>IF(OR(calcB!$B$7=3,calcB!$B$7=6),P13,"-")</f>
        <v>0.96299999999999997</v>
      </c>
      <c r="Q55" s="189">
        <f>IF(OR(calcB!$B$7=3,calcB!$B$7=6),Q13,"-")</f>
        <v>0.96299999999999997</v>
      </c>
      <c r="S55" s="279"/>
      <c r="T55" s="279"/>
      <c r="U55" s="279"/>
      <c r="V55" s="280"/>
    </row>
    <row r="56" spans="2:22" ht="15.9" customHeight="1">
      <c r="B56" s="321">
        <v>2019</v>
      </c>
      <c r="C56" s="185" t="s">
        <v>15</v>
      </c>
      <c r="D56" s="185" t="s">
        <v>15</v>
      </c>
      <c r="E56" s="189">
        <f>IF(OR(calcB!$B$7=3,calcB!$B$7=6),E14,"-")</f>
        <v>1</v>
      </c>
      <c r="F56" s="189">
        <f>IF(OR(calcB!$B$7=3,calcB!$B$7=6),F14,"-")</f>
        <v>0.96299999999999997</v>
      </c>
      <c r="G56" s="189">
        <f>IF(OR(calcB!$B$7=3,calcB!$B$7=6),G14,"-")</f>
        <v>0.96299999999999997</v>
      </c>
      <c r="H56" s="189">
        <f>IF(OR(calcB!$B$7=3,calcB!$B$7=6),H14,"-")</f>
        <v>0.96299999999999997</v>
      </c>
      <c r="I56" s="189">
        <f>IF(OR(calcB!$B$7=3,calcB!$B$7=6),I14,"-")</f>
        <v>0.96299999999999997</v>
      </c>
      <c r="J56" s="189">
        <f>IF(OR(calcB!$B$7=3,calcB!$B$7=6),J14,"-")</f>
        <v>0.96299999999999997</v>
      </c>
      <c r="K56" s="189">
        <f>IF(OR(calcB!$B$7=3,calcB!$B$7=6),K14,"-")</f>
        <v>0.96299999999999997</v>
      </c>
      <c r="L56" s="189">
        <f>IF(OR(calcB!$B$7=3,calcB!$B$7=6),L14,"-")</f>
        <v>0.96299999999999997</v>
      </c>
      <c r="M56" s="189">
        <f>IF(OR(calcB!$B$7=3,calcB!$B$7=6),M14,"-")</f>
        <v>0.96299999999999997</v>
      </c>
      <c r="N56" s="189">
        <f>IF(OR(calcB!$B$7=3,calcB!$B$7=6),N14,"-")</f>
        <v>0.96299999999999997</v>
      </c>
      <c r="O56" s="189">
        <f>IF(OR(calcB!$B$7=3,calcB!$B$7=6),O14,"-")</f>
        <v>0.96299999999999997</v>
      </c>
      <c r="P56" s="189">
        <f>IF(OR(calcB!$B$7=3,calcB!$B$7=6),P14,"-")</f>
        <v>0.96299999999999997</v>
      </c>
      <c r="Q56" s="189">
        <f>IF(OR(calcB!$B$7=3,calcB!$B$7=6),Q14,"-")</f>
        <v>0.96299999999999997</v>
      </c>
      <c r="S56" s="279"/>
      <c r="T56" s="279"/>
      <c r="U56" s="279"/>
      <c r="V56" s="280"/>
    </row>
    <row r="57" spans="2:22" ht="15.9" customHeight="1">
      <c r="B57" s="321">
        <v>2020</v>
      </c>
      <c r="C57" s="185" t="s">
        <v>15</v>
      </c>
      <c r="D57" s="185" t="s">
        <v>15</v>
      </c>
      <c r="E57" s="185" t="s">
        <v>15</v>
      </c>
      <c r="F57" s="189">
        <f>IF(OR(calcB!$B$7=3,calcB!$B$7=6),F15,"-")</f>
        <v>0.96299999999999997</v>
      </c>
      <c r="G57" s="189">
        <f>IF(OR(calcB!$B$7=3,calcB!$B$7=6),G15,"-")</f>
        <v>0.96299999999999997</v>
      </c>
      <c r="H57" s="189">
        <f>IF(OR(calcB!$B$7=3,calcB!$B$7=6),H15,"-")</f>
        <v>0.96299999999999997</v>
      </c>
      <c r="I57" s="189">
        <f>IF(OR(calcB!$B$7=3,calcB!$B$7=6),I15,"-")</f>
        <v>0.96299999999999997</v>
      </c>
      <c r="J57" s="189">
        <f>IF(OR(calcB!$B$7=3,calcB!$B$7=6),J15,"-")</f>
        <v>0.96299999999999997</v>
      </c>
      <c r="K57" s="189">
        <f>IF(OR(calcB!$B$7=3,calcB!$B$7=6),K15,"-")</f>
        <v>0.96299999999999997</v>
      </c>
      <c r="L57" s="189">
        <f>IF(OR(calcB!$B$7=3,calcB!$B$7=6),L15,"-")</f>
        <v>0.96299999999999997</v>
      </c>
      <c r="M57" s="189">
        <f>IF(OR(calcB!$B$7=3,calcB!$B$7=6),M15,"-")</f>
        <v>0.96299999999999997</v>
      </c>
      <c r="N57" s="189">
        <f>IF(OR(calcB!$B$7=3,calcB!$B$7=6),N15,"-")</f>
        <v>0.96299999999999997</v>
      </c>
      <c r="O57" s="189">
        <f>IF(OR(calcB!$B$7=3,calcB!$B$7=6),O15,"-")</f>
        <v>0.96299999999999997</v>
      </c>
      <c r="P57" s="189">
        <f>IF(OR(calcB!$B$7=3,calcB!$B$7=6),P15,"-")</f>
        <v>0.96299999999999997</v>
      </c>
      <c r="Q57" s="189">
        <f>IF(OR(calcB!$B$7=3,calcB!$B$7=6),Q15,"-")</f>
        <v>0.96299999999999997</v>
      </c>
      <c r="S57" s="279"/>
      <c r="T57" s="279"/>
      <c r="U57" s="279"/>
      <c r="V57" s="280"/>
    </row>
    <row r="58" spans="2:22" ht="15.9" customHeight="1">
      <c r="B58" s="321">
        <v>2021</v>
      </c>
      <c r="C58" s="185" t="s">
        <v>15</v>
      </c>
      <c r="D58" s="185" t="s">
        <v>15</v>
      </c>
      <c r="E58" s="185" t="s">
        <v>15</v>
      </c>
      <c r="F58" s="281" t="s">
        <v>15</v>
      </c>
      <c r="G58" s="189">
        <f>IF(OR(calcB!$B$7=3,calcB!$B$7=6),G16,"-")</f>
        <v>0.96299999999999997</v>
      </c>
      <c r="H58" s="189">
        <f>IF(OR(calcB!$B$7=3,calcB!$B$7=6),H16,"-")</f>
        <v>0.96299999999999997</v>
      </c>
      <c r="I58" s="189">
        <f>IF(OR(calcB!$B$7=3,calcB!$B$7=6),I16,"-")</f>
        <v>0.96299999999999997</v>
      </c>
      <c r="J58" s="189">
        <f>IF(OR(calcB!$B$7=3,calcB!$B$7=6),J16,"-")</f>
        <v>0.96299999999999997</v>
      </c>
      <c r="K58" s="189">
        <f>IF(OR(calcB!$B$7=3,calcB!$B$7=6),K16,"-")</f>
        <v>0.96299999999999997</v>
      </c>
      <c r="L58" s="189">
        <f>IF(OR(calcB!$B$7=3,calcB!$B$7=6),L16,"-")</f>
        <v>0.96299999999999997</v>
      </c>
      <c r="M58" s="189">
        <f>IF(OR(calcB!$B$7=3,calcB!$B$7=6),M16,"-")</f>
        <v>0.96299999999999997</v>
      </c>
      <c r="N58" s="189">
        <f>IF(OR(calcB!$B$7=3,calcB!$B$7=6),N16,"-")</f>
        <v>0.96299999999999997</v>
      </c>
      <c r="O58" s="189">
        <f>IF(OR(calcB!$B$7=3,calcB!$B$7=6),O16,"-")</f>
        <v>0.96299999999999997</v>
      </c>
      <c r="P58" s="189">
        <f>IF(OR(calcB!$B$7=3,calcB!$B$7=6),P16,"-")</f>
        <v>0.96299999999999997</v>
      </c>
      <c r="Q58" s="189">
        <f>IF(OR(calcB!$B$7=3,calcB!$B$7=6),Q16,"-")</f>
        <v>0.96299999999999997</v>
      </c>
      <c r="S58" s="279"/>
      <c r="T58" s="279"/>
      <c r="U58" s="279"/>
      <c r="V58" s="280"/>
    </row>
    <row r="59" spans="2:22" ht="15.9" customHeight="1">
      <c r="B59" s="321">
        <v>2022</v>
      </c>
      <c r="C59" s="185" t="s">
        <v>15</v>
      </c>
      <c r="D59" s="185" t="s">
        <v>15</v>
      </c>
      <c r="E59" s="185" t="s">
        <v>15</v>
      </c>
      <c r="F59" s="281" t="s">
        <v>15</v>
      </c>
      <c r="G59" s="281" t="s">
        <v>15</v>
      </c>
      <c r="H59" s="189">
        <f>IF(OR(calcB!$B$7=3,calcB!$B$7=6),H17,"-")</f>
        <v>0.96299999999999997</v>
      </c>
      <c r="I59" s="189">
        <f>IF(OR(calcB!$B$7=3,calcB!$B$7=6),I17,"-")</f>
        <v>0.96299999999999997</v>
      </c>
      <c r="J59" s="189">
        <f>IF(OR(calcB!$B$7=3,calcB!$B$7=6),J17,"-")</f>
        <v>0.96299999999999997</v>
      </c>
      <c r="K59" s="189">
        <f>IF(OR(calcB!$B$7=3,calcB!$B$7=6),K17,"-")</f>
        <v>0.96299999999999997</v>
      </c>
      <c r="L59" s="189">
        <f>IF(OR(calcB!$B$7=3,calcB!$B$7=6),L17,"-")</f>
        <v>0.96299999999999997</v>
      </c>
      <c r="M59" s="189">
        <f>IF(OR(calcB!$B$7=3,calcB!$B$7=6),M17,"-")</f>
        <v>0.96299999999999997</v>
      </c>
      <c r="N59" s="189">
        <f>IF(OR(calcB!$B$7=3,calcB!$B$7=6),N17,"-")</f>
        <v>0.96299999999999997</v>
      </c>
      <c r="O59" s="189">
        <f>IF(OR(calcB!$B$7=3,calcB!$B$7=6),O17,"-")</f>
        <v>0.96299999999999997</v>
      </c>
      <c r="P59" s="189">
        <f>IF(OR(calcB!$B$7=3,calcB!$B$7=6),P17,"-")</f>
        <v>0.96299999999999997</v>
      </c>
      <c r="Q59" s="189">
        <f>IF(OR(calcB!$B$7=3,calcB!$B$7=6),Q17,"-")</f>
        <v>0.96299999999999997</v>
      </c>
      <c r="S59" s="279"/>
      <c r="T59" s="279"/>
      <c r="U59" s="279"/>
      <c r="V59" s="280"/>
    </row>
    <row r="60" spans="2:22" ht="15.9" customHeight="1">
      <c r="B60" s="321" t="s">
        <v>72</v>
      </c>
      <c r="C60" s="185" t="s">
        <v>15</v>
      </c>
      <c r="D60" s="185" t="s">
        <v>15</v>
      </c>
      <c r="E60" s="185" t="s">
        <v>15</v>
      </c>
      <c r="F60" s="185" t="s">
        <v>15</v>
      </c>
      <c r="G60" s="185" t="s">
        <v>15</v>
      </c>
      <c r="H60" s="185" t="s">
        <v>15</v>
      </c>
      <c r="I60" s="189">
        <f>IF(OR(calcB!$B$7=3,calcB!$B$7=6),I18,"-")</f>
        <v>0.96299999999999997</v>
      </c>
      <c r="J60" s="189">
        <f>IF(OR(calcB!$B$7=3,calcB!$B$7=6),J18,"-")</f>
        <v>0.96299999999999997</v>
      </c>
      <c r="K60" s="189">
        <f>IF(OR(calcB!$B$7=3,calcB!$B$7=6),K18,"-")</f>
        <v>0.96299999999999997</v>
      </c>
      <c r="L60" s="189">
        <f>IF(OR(calcB!$B$7=3,calcB!$B$7=6),L18,"-")</f>
        <v>0.96299999999999997</v>
      </c>
      <c r="M60" s="189">
        <f>IF(OR(calcB!$B$7=3,calcB!$B$7=6),M18,"-")</f>
        <v>0.96299999999999997</v>
      </c>
      <c r="N60" s="189">
        <f>IF(OR(calcB!$B$7=3,calcB!$B$7=6),N18,"-")</f>
        <v>0.96299999999999997</v>
      </c>
      <c r="O60" s="189">
        <f>IF(OR(calcB!$B$7=3,calcB!$B$7=6),O18,"-")</f>
        <v>0.96299999999999997</v>
      </c>
      <c r="P60" s="189">
        <f>IF(OR(calcB!$B$7=3,calcB!$B$7=6),P18,"-")</f>
        <v>0.96299999999999997</v>
      </c>
      <c r="Q60" s="189">
        <f>IF(OR(calcB!$B$7=3,calcB!$B$7=6),Q18,"-")</f>
        <v>0.96299999999999997</v>
      </c>
      <c r="S60" s="279"/>
      <c r="T60" s="279"/>
      <c r="U60" s="279"/>
      <c r="V60" s="280"/>
    </row>
    <row r="61" spans="2:22" ht="15.9" customHeight="1">
      <c r="B61" s="321" t="s">
        <v>73</v>
      </c>
      <c r="C61" s="185" t="s">
        <v>15</v>
      </c>
      <c r="D61" s="185" t="s">
        <v>15</v>
      </c>
      <c r="E61" s="185" t="s">
        <v>15</v>
      </c>
      <c r="F61" s="185" t="s">
        <v>15</v>
      </c>
      <c r="G61" s="185" t="s">
        <v>15</v>
      </c>
      <c r="H61" s="185" t="s">
        <v>15</v>
      </c>
      <c r="I61" s="189">
        <f>IF(OR(calcB!$B$7=3,calcB!$B$7=6),I19,"-")</f>
        <v>0.96299999999999997</v>
      </c>
      <c r="J61" s="189">
        <f>IF(OR(calcB!$B$7=3,calcB!$B$7=6),J19,"-")</f>
        <v>0.96299999999999997</v>
      </c>
      <c r="K61" s="189">
        <f>IF(OR(calcB!$B$7=3,calcB!$B$7=6),75%,"-")</f>
        <v>0.75</v>
      </c>
      <c r="L61" s="189">
        <f>IF(OR(calcB!$B$7=3,calcB!$B$7=6),L19,"-")</f>
        <v>0.5</v>
      </c>
      <c r="M61" s="189">
        <f>IF(OR(calcB!$B$7=3,calcB!$B$7=6),M19,"-")</f>
        <v>0.25</v>
      </c>
      <c r="N61" s="189">
        <f>IF(OR(calcB!$B$7=3,calcB!$B$7=6),N19,"-")</f>
        <v>0</v>
      </c>
      <c r="O61" s="189">
        <f>IF(OR(calcB!$B$7=3,calcB!$B$7=6),O19,"-")</f>
        <v>0</v>
      </c>
      <c r="P61" s="189">
        <f>IF(OR(calcB!$B$7=3,calcB!$B$7=6),P19,"-")</f>
        <v>0</v>
      </c>
      <c r="Q61" s="189">
        <f>IF(OR(calcB!$B$7=3,calcB!$B$7=6),Q19,"-")</f>
        <v>0</v>
      </c>
      <c r="S61" s="279"/>
      <c r="T61" s="279"/>
      <c r="U61" s="279"/>
      <c r="V61" s="280"/>
    </row>
    <row r="62" spans="2:22" ht="15.9" customHeight="1">
      <c r="B62" s="321">
        <v>2024</v>
      </c>
      <c r="C62" s="185" t="s">
        <v>15</v>
      </c>
      <c r="D62" s="185" t="s">
        <v>15</v>
      </c>
      <c r="E62" s="185" t="s">
        <v>15</v>
      </c>
      <c r="F62" s="185" t="s">
        <v>15</v>
      </c>
      <c r="G62" s="185" t="s">
        <v>15</v>
      </c>
      <c r="H62" s="185" t="s">
        <v>15</v>
      </c>
      <c r="I62" s="185" t="s">
        <v>15</v>
      </c>
      <c r="J62" s="189">
        <f>IF(OR(calcB!$B$7=3,calcB!$B$7=6),J20,"-")</f>
        <v>0.96299999999999997</v>
      </c>
      <c r="K62" s="189">
        <f>IF(OR(calcB!$B$7=3,calcB!$B$7=6),75%,"-")</f>
        <v>0.75</v>
      </c>
      <c r="L62" s="189">
        <f>IF(OR(calcB!$B$7=3,calcB!$B$7=6),L20,"-")</f>
        <v>0.5</v>
      </c>
      <c r="M62" s="189">
        <f>IF(OR(calcB!$B$7=3,calcB!$B$7=6),M20,"-")</f>
        <v>0.25</v>
      </c>
      <c r="N62" s="189">
        <f>IF(OR(calcB!$B$7=3,calcB!$B$7=6),N20,"-")</f>
        <v>0</v>
      </c>
      <c r="O62" s="189">
        <f>IF(OR(calcB!$B$7=3,calcB!$B$7=6),O20,"-")</f>
        <v>0</v>
      </c>
      <c r="P62" s="189">
        <f>IF(OR(calcB!$B$7=3,calcB!$B$7=6),P20,"-")</f>
        <v>0</v>
      </c>
      <c r="Q62" s="189">
        <f>IF(OR(calcB!$B$7=3,calcB!$B$7=6),Q20,"-")</f>
        <v>0</v>
      </c>
      <c r="S62" s="279"/>
      <c r="T62" s="279"/>
      <c r="U62" s="279"/>
      <c r="V62" s="280"/>
    </row>
    <row r="63" spans="2:22" ht="15.9" customHeight="1">
      <c r="B63" s="321">
        <v>2025</v>
      </c>
      <c r="C63" s="185" t="s">
        <v>15</v>
      </c>
      <c r="D63" s="185" t="s">
        <v>15</v>
      </c>
      <c r="E63" s="185" t="s">
        <v>15</v>
      </c>
      <c r="F63" s="185" t="s">
        <v>15</v>
      </c>
      <c r="G63" s="185" t="s">
        <v>15</v>
      </c>
      <c r="H63" s="185" t="s">
        <v>15</v>
      </c>
      <c r="I63" s="185" t="s">
        <v>15</v>
      </c>
      <c r="J63" s="185" t="s">
        <v>15</v>
      </c>
      <c r="K63" s="189">
        <f>IF(OR(calcB!$B$7=3,calcB!$B$7=6),75%,"-")</f>
        <v>0.75</v>
      </c>
      <c r="L63" s="189">
        <f>IF(OR(calcB!$B$7=3,calcB!$B$7=6),L21,"-")</f>
        <v>0.5</v>
      </c>
      <c r="M63" s="189">
        <f>IF(OR(calcB!$B$7=3,calcB!$B$7=6),M21,"-")</f>
        <v>0.25</v>
      </c>
      <c r="N63" s="189">
        <f>IF(OR(calcB!$B$7=3,calcB!$B$7=6),N21,"-")</f>
        <v>0</v>
      </c>
      <c r="O63" s="189">
        <f>IF(OR(calcB!$B$7=3,calcB!$B$7=6),O21,"-")</f>
        <v>0</v>
      </c>
      <c r="P63" s="189">
        <f>IF(OR(calcB!$B$7=3,calcB!$B$7=6),P21,"-")</f>
        <v>0</v>
      </c>
      <c r="Q63" s="189">
        <f>IF(OR(calcB!$B$7=3,calcB!$B$7=6),Q21,"-")</f>
        <v>0</v>
      </c>
      <c r="S63" s="279"/>
      <c r="T63" s="279"/>
      <c r="U63" s="279"/>
      <c r="V63" s="280"/>
    </row>
    <row r="64" spans="2:22" ht="15.9" customHeight="1">
      <c r="B64" s="321">
        <v>2026</v>
      </c>
      <c r="C64" s="185" t="s">
        <v>15</v>
      </c>
      <c r="D64" s="185" t="s">
        <v>15</v>
      </c>
      <c r="E64" s="185" t="s">
        <v>15</v>
      </c>
      <c r="F64" s="185" t="s">
        <v>15</v>
      </c>
      <c r="G64" s="185" t="s">
        <v>15</v>
      </c>
      <c r="H64" s="185" t="s">
        <v>15</v>
      </c>
      <c r="I64" s="185" t="s">
        <v>15</v>
      </c>
      <c r="J64" s="185" t="s">
        <v>15</v>
      </c>
      <c r="K64" s="185" t="s">
        <v>15</v>
      </c>
      <c r="L64" s="189">
        <f>IF(OR(calcB!$B$7=3,calcB!$B$7=6),L22,"-")</f>
        <v>0</v>
      </c>
      <c r="M64" s="189">
        <f>IF(OR(calcB!$B$7=3,calcB!$B$7=6),M22,"-")</f>
        <v>0</v>
      </c>
      <c r="N64" s="189">
        <f>IF(OR(calcB!$B$7=3,calcB!$B$7=6),N22,"-")</f>
        <v>0</v>
      </c>
      <c r="O64" s="189">
        <f>IF(OR(calcB!$B$7=3,calcB!$B$7=6),O22,"-")</f>
        <v>0</v>
      </c>
      <c r="P64" s="189">
        <f>IF(OR(calcB!$B$7=3,calcB!$B$7=6),P22,"-")</f>
        <v>0</v>
      </c>
      <c r="Q64" s="189">
        <f>IF(OR(calcB!$B$7=3,calcB!$B$7=6),Q22,"-")</f>
        <v>0</v>
      </c>
      <c r="S64" s="279"/>
      <c r="T64" s="279"/>
      <c r="U64" s="279"/>
      <c r="V64" s="280"/>
    </row>
    <row r="65" spans="1:22" ht="15.9" customHeight="1">
      <c r="B65" s="321">
        <v>2027</v>
      </c>
      <c r="C65" s="185" t="s">
        <v>15</v>
      </c>
      <c r="D65" s="185" t="s">
        <v>15</v>
      </c>
      <c r="E65" s="185" t="s">
        <v>15</v>
      </c>
      <c r="F65" s="185" t="s">
        <v>15</v>
      </c>
      <c r="G65" s="185" t="s">
        <v>15</v>
      </c>
      <c r="H65" s="185" t="s">
        <v>15</v>
      </c>
      <c r="I65" s="185" t="s">
        <v>15</v>
      </c>
      <c r="J65" s="185" t="s">
        <v>15</v>
      </c>
      <c r="K65" s="185" t="s">
        <v>15</v>
      </c>
      <c r="L65" s="185" t="s">
        <v>15</v>
      </c>
      <c r="M65" s="189">
        <f>IF(OR(calcB!$B$7=3,calcB!$B$7=6),M23,"-")</f>
        <v>0</v>
      </c>
      <c r="N65" s="189">
        <f>IF(OR(calcB!$B$7=3,calcB!$B$7=6),N23,"-")</f>
        <v>0</v>
      </c>
      <c r="O65" s="189">
        <f>IF(OR(calcB!$B$7=3,calcB!$B$7=6),O23,"-")</f>
        <v>0</v>
      </c>
      <c r="P65" s="189">
        <f>IF(OR(calcB!$B$7=3,calcB!$B$7=6),P23,"-")</f>
        <v>0</v>
      </c>
      <c r="Q65" s="189">
        <f>IF(OR(calcB!$B$7=3,calcB!$B$7=6),Q23,"-")</f>
        <v>0</v>
      </c>
      <c r="S65" s="279"/>
      <c r="T65" s="279"/>
      <c r="U65" s="279"/>
      <c r="V65" s="280"/>
    </row>
    <row r="66" spans="1:22" ht="15.9" customHeight="1">
      <c r="B66" s="321">
        <v>2028</v>
      </c>
      <c r="C66" s="185" t="s">
        <v>15</v>
      </c>
      <c r="D66" s="185" t="s">
        <v>15</v>
      </c>
      <c r="E66" s="185" t="s">
        <v>15</v>
      </c>
      <c r="F66" s="185" t="s">
        <v>15</v>
      </c>
      <c r="G66" s="185" t="s">
        <v>15</v>
      </c>
      <c r="H66" s="185" t="s">
        <v>15</v>
      </c>
      <c r="I66" s="185" t="s">
        <v>15</v>
      </c>
      <c r="J66" s="185" t="s">
        <v>15</v>
      </c>
      <c r="K66" s="185" t="s">
        <v>15</v>
      </c>
      <c r="L66" s="185" t="s">
        <v>15</v>
      </c>
      <c r="M66" s="185" t="s">
        <v>15</v>
      </c>
      <c r="N66" s="189">
        <f>IF(OR(calcB!$B$7=3,calcB!$B$7=6),N24,"-")</f>
        <v>0</v>
      </c>
      <c r="O66" s="189">
        <f>IF(OR(calcB!$B$7=3,calcB!$B$7=6),O24,"-")</f>
        <v>0</v>
      </c>
      <c r="P66" s="189">
        <f>IF(OR(calcB!$B$7=3,calcB!$B$7=6),P24,"-")</f>
        <v>0</v>
      </c>
      <c r="Q66" s="189">
        <f>IF(OR(calcB!$B$7=3,calcB!$B$7=6),Q24,"-")</f>
        <v>0</v>
      </c>
      <c r="S66" s="279"/>
      <c r="T66" s="279"/>
      <c r="U66" s="279"/>
      <c r="V66" s="280"/>
    </row>
    <row r="67" spans="1:22" ht="15.9" customHeight="1">
      <c r="B67" s="321">
        <v>2029</v>
      </c>
      <c r="C67" s="185" t="s">
        <v>15</v>
      </c>
      <c r="D67" s="185" t="s">
        <v>15</v>
      </c>
      <c r="E67" s="185" t="s">
        <v>15</v>
      </c>
      <c r="F67" s="185" t="s">
        <v>15</v>
      </c>
      <c r="G67" s="185" t="s">
        <v>15</v>
      </c>
      <c r="H67" s="185" t="s">
        <v>15</v>
      </c>
      <c r="I67" s="185" t="s">
        <v>15</v>
      </c>
      <c r="J67" s="185" t="s">
        <v>15</v>
      </c>
      <c r="K67" s="185" t="s">
        <v>15</v>
      </c>
      <c r="L67" s="185" t="s">
        <v>15</v>
      </c>
      <c r="M67" s="185" t="s">
        <v>15</v>
      </c>
      <c r="N67" s="185" t="s">
        <v>15</v>
      </c>
      <c r="O67" s="189">
        <f>IF(OR(calcB!$B$7=3,calcB!$B$7=6),O25,"-")</f>
        <v>0</v>
      </c>
      <c r="P67" s="189">
        <f>IF(OR(calcB!$B$7=3,calcB!$B$7=6),P25,"-")</f>
        <v>0</v>
      </c>
      <c r="Q67" s="189">
        <f>IF(OR(calcB!$B$7=3,calcB!$B$7=6),Q25,"-")</f>
        <v>0</v>
      </c>
      <c r="S67" s="279"/>
      <c r="T67" s="279"/>
      <c r="U67" s="279"/>
      <c r="V67" s="280"/>
    </row>
    <row r="68" spans="1:22" ht="15.9" customHeight="1">
      <c r="B68" s="321">
        <v>2030</v>
      </c>
      <c r="C68" s="185" t="s">
        <v>15</v>
      </c>
      <c r="D68" s="185" t="s">
        <v>15</v>
      </c>
      <c r="E68" s="185" t="s">
        <v>15</v>
      </c>
      <c r="F68" s="185" t="s">
        <v>15</v>
      </c>
      <c r="G68" s="185" t="s">
        <v>15</v>
      </c>
      <c r="H68" s="185" t="s">
        <v>15</v>
      </c>
      <c r="I68" s="185" t="s">
        <v>15</v>
      </c>
      <c r="J68" s="185" t="s">
        <v>15</v>
      </c>
      <c r="K68" s="185" t="s">
        <v>15</v>
      </c>
      <c r="L68" s="185" t="s">
        <v>15</v>
      </c>
      <c r="M68" s="185" t="s">
        <v>15</v>
      </c>
      <c r="N68" s="185" t="s">
        <v>15</v>
      </c>
      <c r="O68" s="185" t="s">
        <v>15</v>
      </c>
      <c r="P68" s="189">
        <f>IF(OR(calcB!$B$7=3,calcB!$B$7=6),P26,"-")</f>
        <v>0</v>
      </c>
      <c r="Q68" s="189">
        <f>IF(OR(calcB!$B$7=3,calcB!$B$7=6),Q26,"-")</f>
        <v>0</v>
      </c>
      <c r="S68" s="279"/>
      <c r="T68" s="279"/>
      <c r="U68" s="279"/>
      <c r="V68" s="280"/>
    </row>
    <row r="69" spans="1:22" ht="15.9" customHeight="1">
      <c r="B69" s="321">
        <v>2031</v>
      </c>
      <c r="C69" s="185" t="s">
        <v>15</v>
      </c>
      <c r="D69" s="185" t="s">
        <v>15</v>
      </c>
      <c r="E69" s="185" t="s">
        <v>15</v>
      </c>
      <c r="F69" s="185" t="s">
        <v>15</v>
      </c>
      <c r="G69" s="185" t="s">
        <v>15</v>
      </c>
      <c r="H69" s="185" t="s">
        <v>15</v>
      </c>
      <c r="I69" s="185" t="s">
        <v>15</v>
      </c>
      <c r="J69" s="185" t="s">
        <v>15</v>
      </c>
      <c r="K69" s="185" t="s">
        <v>15</v>
      </c>
      <c r="L69" s="185" t="s">
        <v>15</v>
      </c>
      <c r="M69" s="185" t="s">
        <v>15</v>
      </c>
      <c r="N69" s="185" t="s">
        <v>15</v>
      </c>
      <c r="O69" s="185" t="s">
        <v>15</v>
      </c>
      <c r="P69" s="185" t="s">
        <v>15</v>
      </c>
      <c r="Q69" s="189">
        <f>IF(OR(calcB!$B$7=3,calcB!$B$7=6),Q27,"-")</f>
        <v>0</v>
      </c>
      <c r="S69" s="279"/>
      <c r="T69" s="279"/>
      <c r="U69" s="279"/>
      <c r="V69" s="280"/>
    </row>
    <row r="70" spans="1:22" ht="15.9" customHeight="1">
      <c r="S70" s="279"/>
      <c r="T70" s="279"/>
      <c r="U70" s="279"/>
      <c r="V70" s="280"/>
    </row>
    <row r="71" spans="1:22" ht="15.9" customHeight="1">
      <c r="A71" s="280"/>
      <c r="B71" s="280"/>
      <c r="C71" s="280"/>
      <c r="D71" s="280"/>
      <c r="E71" s="280"/>
      <c r="F71" s="280"/>
      <c r="G71" s="280"/>
      <c r="H71" s="280"/>
      <c r="I71" s="280"/>
      <c r="J71" s="280"/>
      <c r="K71" s="280"/>
      <c r="L71" s="280"/>
      <c r="M71" s="280"/>
      <c r="N71" s="280"/>
      <c r="O71" s="280"/>
      <c r="P71" s="280"/>
      <c r="Q71" s="280"/>
      <c r="R71" s="280"/>
      <c r="S71" s="279"/>
      <c r="T71" s="279"/>
      <c r="U71" s="279"/>
      <c r="V71" s="280"/>
    </row>
  </sheetData>
  <sheetProtection algorithmName="SHA-512" hashValue="ITghQsBdzZlWaI/l+WkeHTiIfufqJ/EzKXRHLyPhb3o0HtxI6RmwvEEdrEIzg8C5NQR+XrJvWWnFXagg/k5a3g==" saltValue="dPuVg6bDxdqrpdssZLegjg==" spinCount="100000" sheet="1" objects="1" scenarios="1"/>
  <mergeCells count="7">
    <mergeCell ref="C52:Q52"/>
    <mergeCell ref="B2:Q2"/>
    <mergeCell ref="N5:Q5"/>
    <mergeCell ref="N6:Q6"/>
    <mergeCell ref="M7:Q7"/>
    <mergeCell ref="C10:Q10"/>
    <mergeCell ref="C31:Q31"/>
  </mergeCells>
  <hyperlinks>
    <hyperlink ref="S2" location="'Home B'!A1" tooltip="Home" display="Ç" xr:uid="{049169F5-4B84-4FBA-9209-C7D51E0BA4C2}"/>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1" manualBreakCount="1">
    <brk id="29" min="1"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Drop Down 1">
              <controlPr defaultSize="0" autoLine="0" autoPict="0">
                <anchor moveWithCells="1">
                  <from>
                    <xdr:col>13</xdr:col>
                    <xdr:colOff>0</xdr:colOff>
                    <xdr:row>6</xdr:row>
                    <xdr:rowOff>0</xdr:rowOff>
                  </from>
                  <to>
                    <xdr:col>17</xdr:col>
                    <xdr:colOff>0</xdr:colOff>
                    <xdr:row>7</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E920-3E81-4DDE-83D8-A8768B3F18C6}">
  <sheetPr codeName="Sheet11">
    <tabColor theme="6" tint="0.79998168889431442"/>
  </sheetPr>
  <dimension ref="B1:X119"/>
  <sheetViews>
    <sheetView showGridLines="0" showRowColHeaders="0" workbookViewId="0"/>
  </sheetViews>
  <sheetFormatPr defaultColWidth="9.125" defaultRowHeight="13.2"/>
  <cols>
    <col min="1" max="1" width="4.75" style="33" customWidth="1"/>
    <col min="2" max="2" width="27.625" style="33" customWidth="1"/>
    <col min="3" max="3" width="10.375" style="33" bestFit="1" customWidth="1"/>
    <col min="4" max="4" width="26.875" style="33" customWidth="1"/>
    <col min="5" max="5" width="17.625" style="33" customWidth="1"/>
    <col min="6" max="6" width="23.625" style="33" bestFit="1" customWidth="1"/>
    <col min="7" max="7" width="28.75" style="33" customWidth="1"/>
    <col min="8" max="8" width="15.875" style="33" bestFit="1" customWidth="1"/>
    <col min="9" max="9" width="15.75" style="33" customWidth="1"/>
    <col min="10" max="10" width="19.75" style="33" customWidth="1"/>
    <col min="11" max="11" width="22.375" style="104" customWidth="1"/>
    <col min="12" max="14" width="5.75" style="104" bestFit="1" customWidth="1"/>
    <col min="15" max="24" width="8.25" style="104" bestFit="1" customWidth="1"/>
    <col min="25" max="26" width="8.25" style="33" bestFit="1" customWidth="1"/>
    <col min="27" max="16384" width="9.125" style="33"/>
  </cols>
  <sheetData>
    <row r="1" spans="2:9">
      <c r="B1" s="248" t="s">
        <v>258</v>
      </c>
      <c r="C1" s="249">
        <f>ROUND(120%-(0.5%*VLOOKUP(calcB!B7,calcB!F70:I79,3,FALSE)*B8),3)</f>
        <v>0.96299999999999997</v>
      </c>
    </row>
    <row r="2" spans="2:9">
      <c r="D2" s="116"/>
    </row>
    <row r="3" spans="2:9">
      <c r="B3" s="33" t="s">
        <v>44</v>
      </c>
    </row>
    <row r="4" spans="2:9">
      <c r="B4" s="33" t="s">
        <v>48</v>
      </c>
    </row>
    <row r="7" spans="2:9">
      <c r="B7" s="156">
        <v>6</v>
      </c>
      <c r="C7" s="33" t="s">
        <v>70</v>
      </c>
    </row>
    <row r="8" spans="2:9">
      <c r="B8" s="38">
        <f>+'2B'!N6</f>
        <v>50</v>
      </c>
      <c r="C8" s="33" t="s">
        <v>71</v>
      </c>
    </row>
    <row r="11" spans="2:9">
      <c r="B11" s="33" t="s">
        <v>58</v>
      </c>
    </row>
    <row r="13" spans="2:9">
      <c r="B13" s="49" t="s">
        <v>69</v>
      </c>
      <c r="H13" s="380" t="s">
        <v>101</v>
      </c>
      <c r="I13" s="380"/>
    </row>
    <row r="14" spans="2:9">
      <c r="B14" s="39" t="s">
        <v>47</v>
      </c>
      <c r="C14" s="42"/>
      <c r="D14" s="42"/>
      <c r="E14" s="42"/>
      <c r="F14" s="42"/>
      <c r="G14" s="42"/>
      <c r="H14" s="117" t="s">
        <v>11</v>
      </c>
      <c r="I14" s="118" t="s">
        <v>12</v>
      </c>
    </row>
    <row r="15" spans="2:9">
      <c r="B15" s="41" t="s">
        <v>41</v>
      </c>
      <c r="C15" s="89" t="s">
        <v>7</v>
      </c>
      <c r="D15" s="96" t="s">
        <v>8</v>
      </c>
      <c r="E15" s="40"/>
      <c r="F15" s="44">
        <v>1</v>
      </c>
      <c r="G15" s="87" t="s">
        <v>5</v>
      </c>
      <c r="H15" s="92">
        <f>VLOOKUP($B$8,$B$16:$C$27,2)</f>
        <v>1</v>
      </c>
      <c r="I15" s="88">
        <f>VLOOKUP($B$8,$B$16:$C$27,2)</f>
        <v>1</v>
      </c>
    </row>
    <row r="16" spans="2:9">
      <c r="B16" s="99">
        <v>0</v>
      </c>
      <c r="C16" s="100">
        <v>1.2</v>
      </c>
      <c r="D16" s="100">
        <v>1.2</v>
      </c>
      <c r="E16" s="43"/>
      <c r="F16" s="44">
        <v>2</v>
      </c>
      <c r="G16" s="87" t="s">
        <v>18</v>
      </c>
      <c r="H16" s="92">
        <f t="shared" ref="H16:I17" si="0">VLOOKUP($B$8,$B$16:$C$27,2)</f>
        <v>1</v>
      </c>
      <c r="I16" s="88">
        <f t="shared" si="0"/>
        <v>1</v>
      </c>
    </row>
    <row r="17" spans="2:9">
      <c r="B17" s="41">
        <v>1</v>
      </c>
      <c r="C17" s="90">
        <v>1</v>
      </c>
      <c r="D17" s="97">
        <v>1</v>
      </c>
      <c r="E17" s="44"/>
      <c r="F17" s="44">
        <v>3</v>
      </c>
      <c r="G17" s="87" t="s">
        <v>49</v>
      </c>
      <c r="H17" s="92">
        <f t="shared" si="0"/>
        <v>1</v>
      </c>
      <c r="I17" s="88">
        <f t="shared" si="0"/>
        <v>1</v>
      </c>
    </row>
    <row r="18" spans="2:9">
      <c r="B18" s="41">
        <v>61</v>
      </c>
      <c r="C18" s="90">
        <v>0.9</v>
      </c>
      <c r="D18" s="97">
        <v>0.9</v>
      </c>
      <c r="E18" s="44"/>
      <c r="F18" s="44">
        <v>4</v>
      </c>
      <c r="G18" s="93" t="s">
        <v>45</v>
      </c>
      <c r="H18" s="94">
        <f>VLOOKUP($B$8,$B$16:$D$27,3)</f>
        <v>1</v>
      </c>
      <c r="I18" s="95">
        <f>VLOOKUP($B$8,$B$16:$D$27,3)</f>
        <v>1</v>
      </c>
    </row>
    <row r="19" spans="2:9">
      <c r="B19" s="41">
        <v>106</v>
      </c>
      <c r="C19" s="90">
        <v>0.8</v>
      </c>
      <c r="D19" s="97">
        <v>0.8</v>
      </c>
      <c r="E19" s="44"/>
      <c r="F19" s="44">
        <v>5</v>
      </c>
      <c r="G19" s="93" t="s">
        <v>46</v>
      </c>
      <c r="H19" s="94">
        <f t="shared" ref="H19:I20" si="1">VLOOKUP($B$8,$B$16:$D$27,3)</f>
        <v>1</v>
      </c>
      <c r="I19" s="95">
        <f t="shared" si="1"/>
        <v>1</v>
      </c>
    </row>
    <row r="20" spans="2:9">
      <c r="B20" s="41">
        <v>116</v>
      </c>
      <c r="C20" s="90">
        <v>0.75</v>
      </c>
      <c r="D20" s="97">
        <v>0.8</v>
      </c>
      <c r="E20" s="44"/>
      <c r="F20" s="44">
        <v>6</v>
      </c>
      <c r="G20" s="93" t="s">
        <v>50</v>
      </c>
      <c r="H20" s="94">
        <f t="shared" si="1"/>
        <v>1</v>
      </c>
      <c r="I20" s="95">
        <f t="shared" si="1"/>
        <v>1</v>
      </c>
    </row>
    <row r="21" spans="2:9">
      <c r="B21" s="41">
        <v>126</v>
      </c>
      <c r="C21" s="90">
        <v>0.75</v>
      </c>
      <c r="D21" s="97">
        <v>0.75</v>
      </c>
      <c r="E21" s="44"/>
      <c r="F21" s="44">
        <v>7</v>
      </c>
      <c r="G21" s="101" t="s">
        <v>9</v>
      </c>
      <c r="H21" s="100">
        <v>1.2</v>
      </c>
      <c r="I21" s="102">
        <v>1.2</v>
      </c>
    </row>
    <row r="22" spans="2:9">
      <c r="B22" s="41">
        <v>146</v>
      </c>
      <c r="C22" s="90">
        <v>0.7</v>
      </c>
      <c r="D22" s="97">
        <v>0.75</v>
      </c>
      <c r="E22" s="44"/>
      <c r="F22" s="44">
        <v>8</v>
      </c>
      <c r="G22" s="93" t="s">
        <v>10</v>
      </c>
      <c r="H22" s="97">
        <f>$H$18</f>
        <v>1</v>
      </c>
      <c r="I22" s="103">
        <f>$H$18</f>
        <v>1</v>
      </c>
    </row>
    <row r="23" spans="2:9">
      <c r="B23" s="41">
        <v>156</v>
      </c>
      <c r="C23" s="90">
        <v>0.7</v>
      </c>
      <c r="D23" s="97">
        <v>0.7</v>
      </c>
      <c r="E23" s="44"/>
      <c r="F23" s="44">
        <v>9</v>
      </c>
      <c r="G23" s="93" t="s">
        <v>103</v>
      </c>
      <c r="H23" s="97">
        <f t="shared" ref="H23:I24" si="2">$H$18</f>
        <v>1</v>
      </c>
      <c r="I23" s="103">
        <f t="shared" si="2"/>
        <v>1</v>
      </c>
    </row>
    <row r="24" spans="2:9">
      <c r="B24" s="41">
        <v>171</v>
      </c>
      <c r="C24" s="90">
        <v>0.6</v>
      </c>
      <c r="D24" s="97">
        <v>0.7</v>
      </c>
      <c r="E24" s="44"/>
      <c r="F24" s="44">
        <v>10</v>
      </c>
      <c r="G24" s="93" t="s">
        <v>104</v>
      </c>
      <c r="H24" s="97">
        <f t="shared" si="2"/>
        <v>1</v>
      </c>
      <c r="I24" s="103">
        <f t="shared" si="2"/>
        <v>1</v>
      </c>
    </row>
    <row r="25" spans="2:9">
      <c r="B25" s="41">
        <v>181</v>
      </c>
      <c r="C25" s="90">
        <v>0.6</v>
      </c>
      <c r="D25" s="97">
        <v>0.6</v>
      </c>
      <c r="E25" s="44"/>
      <c r="F25" s="44"/>
      <c r="G25" s="119" t="s">
        <v>102</v>
      </c>
      <c r="H25" s="45">
        <f>VLOOKUP(B7,F15:I24,3,FALSE)</f>
        <v>1</v>
      </c>
      <c r="I25" s="46">
        <f>VLOOKUP(B7,F15:I24,4,FALSE)</f>
        <v>1</v>
      </c>
    </row>
    <row r="26" spans="2:9">
      <c r="B26" s="41">
        <v>196</v>
      </c>
      <c r="C26" s="90">
        <v>0.5</v>
      </c>
      <c r="D26" s="97">
        <v>0.6</v>
      </c>
      <c r="E26" s="44"/>
      <c r="F26" s="44"/>
      <c r="G26" s="50" t="s">
        <v>68</v>
      </c>
      <c r="H26" s="45">
        <f>MAX(75%,H25)</f>
        <v>1</v>
      </c>
      <c r="I26" s="120"/>
    </row>
    <row r="27" spans="2:9">
      <c r="B27" s="47">
        <v>206</v>
      </c>
      <c r="C27" s="91">
        <v>0.5</v>
      </c>
      <c r="D27" s="98">
        <v>0.5</v>
      </c>
      <c r="E27" s="48"/>
      <c r="F27" s="48" t="s">
        <v>42</v>
      </c>
      <c r="G27" s="48"/>
      <c r="H27" s="48"/>
      <c r="I27" s="121"/>
    </row>
    <row r="31" spans="2:9">
      <c r="B31" s="49"/>
      <c r="C31" s="122"/>
    </row>
    <row r="32" spans="2:9">
      <c r="B32" s="39" t="s">
        <v>43</v>
      </c>
      <c r="C32" s="42"/>
      <c r="D32" s="42"/>
      <c r="E32" s="42"/>
      <c r="F32" s="42">
        <v>1</v>
      </c>
      <c r="G32" s="117" t="s">
        <v>5</v>
      </c>
      <c r="H32" s="42">
        <v>1</v>
      </c>
      <c r="I32" s="123"/>
    </row>
    <row r="33" spans="2:9">
      <c r="B33" s="41"/>
      <c r="C33" s="44"/>
      <c r="D33" s="44"/>
      <c r="E33" s="44"/>
      <c r="F33" s="44">
        <v>2</v>
      </c>
      <c r="G33" s="105" t="s">
        <v>18</v>
      </c>
      <c r="H33" s="44">
        <v>0.95</v>
      </c>
      <c r="I33" s="120"/>
    </row>
    <row r="34" spans="2:9">
      <c r="B34" s="41"/>
      <c r="C34" s="40" t="s">
        <v>40</v>
      </c>
      <c r="D34" s="40" t="s">
        <v>39</v>
      </c>
      <c r="E34" s="44"/>
      <c r="F34" s="44">
        <v>3</v>
      </c>
      <c r="G34" s="105" t="s">
        <v>49</v>
      </c>
      <c r="H34" s="44">
        <v>0.95</v>
      </c>
      <c r="I34" s="120"/>
    </row>
    <row r="35" spans="2:9">
      <c r="B35" s="51">
        <f>MAX(75%,C35)</f>
        <v>0.96299999999999997</v>
      </c>
      <c r="C35" s="124">
        <f>ROUND(MAX(IF(B8&gt;=200,C40,C41),MIN(D40,120%-(0.5%*VLOOKUP($B$7,F32:H41,3,FALSE)*B8))),3)</f>
        <v>0.96299999999999997</v>
      </c>
      <c r="D35" s="124">
        <f>ROUND(MAX(IF(B8&gt;=200,C40,C41),MIN(D40,120%-(0.5%*VLOOKUP($B$7,F32:H41,3,FALSE)*B8))),3)</f>
        <v>0.96299999999999997</v>
      </c>
      <c r="E35" s="44"/>
      <c r="F35" s="44">
        <v>4</v>
      </c>
      <c r="G35" s="105" t="s">
        <v>45</v>
      </c>
      <c r="H35" s="44">
        <v>0.95</v>
      </c>
      <c r="I35" s="120"/>
    </row>
    <row r="36" spans="2:9" ht="12.75" customHeight="1">
      <c r="B36" s="125" t="s">
        <v>77</v>
      </c>
      <c r="C36" s="381"/>
      <c r="D36" s="381"/>
      <c r="E36" s="44"/>
      <c r="F36" s="44">
        <v>5</v>
      </c>
      <c r="G36" s="105" t="s">
        <v>46</v>
      </c>
      <c r="H36" s="44">
        <v>0.95</v>
      </c>
      <c r="I36" s="120"/>
    </row>
    <row r="37" spans="2:9">
      <c r="B37" s="41"/>
      <c r="C37" s="381"/>
      <c r="D37" s="381"/>
      <c r="E37" s="44"/>
      <c r="F37" s="44">
        <v>6</v>
      </c>
      <c r="G37" s="105" t="s">
        <v>50</v>
      </c>
      <c r="H37" s="44">
        <v>0.95</v>
      </c>
      <c r="I37" s="120"/>
    </row>
    <row r="38" spans="2:9">
      <c r="B38" s="41"/>
      <c r="C38" s="381"/>
      <c r="D38" s="381"/>
      <c r="E38" s="44"/>
      <c r="F38" s="44">
        <v>7</v>
      </c>
      <c r="G38" s="105" t="s">
        <v>9</v>
      </c>
      <c r="H38" s="44">
        <v>0.95</v>
      </c>
      <c r="I38" s="120"/>
    </row>
    <row r="39" spans="2:9">
      <c r="B39" s="41"/>
      <c r="C39" s="126" t="s">
        <v>75</v>
      </c>
      <c r="D39" s="127" t="s">
        <v>76</v>
      </c>
      <c r="E39" s="44"/>
      <c r="F39" s="44">
        <v>8</v>
      </c>
      <c r="G39" s="105" t="s">
        <v>10</v>
      </c>
      <c r="H39" s="44">
        <v>0.95</v>
      </c>
      <c r="I39" s="120"/>
    </row>
    <row r="40" spans="2:9">
      <c r="B40" s="128" t="s">
        <v>61</v>
      </c>
      <c r="C40" s="129">
        <v>0.4</v>
      </c>
      <c r="D40" s="130">
        <v>1</v>
      </c>
      <c r="E40" s="44"/>
      <c r="F40" s="44">
        <v>9</v>
      </c>
      <c r="G40" s="105" t="s">
        <v>16</v>
      </c>
      <c r="H40" s="131">
        <v>0.9</v>
      </c>
      <c r="I40" s="120"/>
    </row>
    <row r="41" spans="2:9">
      <c r="B41" s="132" t="s">
        <v>62</v>
      </c>
      <c r="C41" s="133">
        <v>0.5</v>
      </c>
      <c r="D41" s="48"/>
      <c r="E41" s="48"/>
      <c r="F41" s="48">
        <v>10</v>
      </c>
      <c r="G41" s="106" t="s">
        <v>17</v>
      </c>
      <c r="H41" s="48">
        <v>0.95</v>
      </c>
      <c r="I41" s="121"/>
    </row>
    <row r="46" spans="2:9">
      <c r="B46" s="33" t="s">
        <v>74</v>
      </c>
    </row>
    <row r="47" spans="2:9">
      <c r="B47" s="39" t="s">
        <v>51</v>
      </c>
      <c r="C47" s="42"/>
      <c r="D47" s="42"/>
      <c r="E47" s="42"/>
      <c r="F47" s="42">
        <v>1</v>
      </c>
      <c r="G47" s="117" t="s">
        <v>5</v>
      </c>
      <c r="H47" s="42">
        <v>1</v>
      </c>
      <c r="I47" s="123"/>
    </row>
    <row r="48" spans="2:9">
      <c r="B48" s="41" t="s">
        <v>52</v>
      </c>
      <c r="C48" s="44"/>
      <c r="D48" s="44"/>
      <c r="E48" s="44"/>
      <c r="F48" s="44">
        <v>2</v>
      </c>
      <c r="G48" s="105" t="s">
        <v>18</v>
      </c>
      <c r="H48" s="44">
        <v>0.95</v>
      </c>
      <c r="I48" s="120"/>
    </row>
    <row r="49" spans="2:9">
      <c r="B49" s="250">
        <f>B8</f>
        <v>50</v>
      </c>
      <c r="C49" s="40" t="s">
        <v>40</v>
      </c>
      <c r="D49" s="40" t="s">
        <v>39</v>
      </c>
      <c r="E49" s="44"/>
      <c r="F49" s="44">
        <v>3</v>
      </c>
      <c r="G49" s="105" t="s">
        <v>49</v>
      </c>
      <c r="H49" s="44">
        <v>0.95</v>
      </c>
      <c r="I49" s="120"/>
    </row>
    <row r="50" spans="2:9">
      <c r="B50" s="41"/>
      <c r="C50" s="124">
        <f>ROUND(MAX(IF(B49&gt;=200,C55,C56),MIN(D55,120%-(0.5%*VLOOKUP($B$7,F47:H56,3,FALSE)*B49))),3)</f>
        <v>0.96299999999999997</v>
      </c>
      <c r="D50" s="124">
        <f>ROUND(MAX(IF(B49&gt;=200,C55,C56),MIN(D55,120%-(0.5%*VLOOKUP($B$7,F47:H56,3,FALSE)*B49))),3)</f>
        <v>0.96299999999999997</v>
      </c>
      <c r="E50" s="44"/>
      <c r="F50" s="44">
        <v>4</v>
      </c>
      <c r="G50" s="105" t="s">
        <v>45</v>
      </c>
      <c r="H50" s="44">
        <v>0.95</v>
      </c>
      <c r="I50" s="120"/>
    </row>
    <row r="51" spans="2:9">
      <c r="B51" s="134" t="s">
        <v>89</v>
      </c>
      <c r="C51" s="135"/>
      <c r="D51" s="136">
        <f>IF(OR($B$7=3,$B$7=6),MIN(D50,50%),D50)</f>
        <v>0.5</v>
      </c>
      <c r="E51" s="44" t="s">
        <v>90</v>
      </c>
      <c r="F51" s="44">
        <v>5</v>
      </c>
      <c r="G51" s="105" t="s">
        <v>46</v>
      </c>
      <c r="H51" s="44">
        <v>0.95</v>
      </c>
      <c r="I51" s="120"/>
    </row>
    <row r="52" spans="2:9">
      <c r="B52" s="41"/>
      <c r="C52" s="137"/>
      <c r="D52" s="137"/>
      <c r="E52" s="44"/>
      <c r="F52" s="44">
        <v>6</v>
      </c>
      <c r="G52" s="105" t="s">
        <v>50</v>
      </c>
      <c r="H52" s="44">
        <v>0.95</v>
      </c>
      <c r="I52" s="120"/>
    </row>
    <row r="53" spans="2:9">
      <c r="B53" s="41"/>
      <c r="C53" s="137"/>
      <c r="D53" s="137"/>
      <c r="E53" s="44"/>
      <c r="F53" s="44">
        <v>7</v>
      </c>
      <c r="G53" s="105" t="s">
        <v>9</v>
      </c>
      <c r="H53" s="44">
        <v>0.95</v>
      </c>
      <c r="I53" s="120"/>
    </row>
    <row r="54" spans="2:9">
      <c r="B54" s="41"/>
      <c r="C54" s="126" t="s">
        <v>75</v>
      </c>
      <c r="D54" s="127" t="s">
        <v>76</v>
      </c>
      <c r="E54" s="44"/>
      <c r="F54" s="44">
        <v>8</v>
      </c>
      <c r="G54" s="105" t="s">
        <v>10</v>
      </c>
      <c r="H54" s="44">
        <v>0.95</v>
      </c>
      <c r="I54" s="120"/>
    </row>
    <row r="55" spans="2:9">
      <c r="B55" s="128" t="s">
        <v>61</v>
      </c>
      <c r="C55" s="129">
        <v>0.4</v>
      </c>
      <c r="D55" s="130">
        <v>1</v>
      </c>
      <c r="E55" s="44"/>
      <c r="F55" s="44">
        <v>9</v>
      </c>
      <c r="G55" s="105" t="s">
        <v>16</v>
      </c>
      <c r="H55" s="131">
        <v>0.9</v>
      </c>
      <c r="I55" s="120"/>
    </row>
    <row r="56" spans="2:9">
      <c r="B56" s="132" t="s">
        <v>62</v>
      </c>
      <c r="C56" s="133">
        <v>0.5</v>
      </c>
      <c r="D56" s="48"/>
      <c r="E56" s="48"/>
      <c r="F56" s="48">
        <v>10</v>
      </c>
      <c r="G56" s="106" t="s">
        <v>17</v>
      </c>
      <c r="H56" s="48">
        <v>0.95</v>
      </c>
      <c r="I56" s="121"/>
    </row>
    <row r="59" spans="2:9">
      <c r="B59" s="33" t="s">
        <v>59</v>
      </c>
    </row>
    <row r="60" spans="2:9">
      <c r="B60" s="37" t="s">
        <v>53</v>
      </c>
      <c r="C60" s="138"/>
      <c r="D60" s="138"/>
      <c r="E60" s="138"/>
      <c r="F60" s="138">
        <v>1</v>
      </c>
      <c r="G60" s="139" t="s">
        <v>5</v>
      </c>
      <c r="H60" s="138">
        <v>1</v>
      </c>
      <c r="I60" s="140"/>
    </row>
    <row r="61" spans="2:9">
      <c r="B61" s="35" t="s">
        <v>52</v>
      </c>
      <c r="C61" s="141"/>
      <c r="D61" s="141"/>
      <c r="E61" s="141"/>
      <c r="F61" s="141">
        <v>2</v>
      </c>
      <c r="G61" s="107" t="s">
        <v>18</v>
      </c>
      <c r="H61" s="141">
        <v>0.95</v>
      </c>
      <c r="I61" s="142"/>
    </row>
    <row r="62" spans="2:9">
      <c r="B62" s="251">
        <f>B8</f>
        <v>50</v>
      </c>
      <c r="C62" s="36" t="s">
        <v>40</v>
      </c>
      <c r="D62" s="36" t="s">
        <v>39</v>
      </c>
      <c r="E62" s="141"/>
      <c r="F62" s="141">
        <v>3</v>
      </c>
      <c r="G62" s="107" t="s">
        <v>49</v>
      </c>
      <c r="H62" s="141">
        <v>0.95</v>
      </c>
      <c r="I62" s="142"/>
    </row>
    <row r="63" spans="2:9">
      <c r="B63" s="35" t="s">
        <v>15</v>
      </c>
      <c r="C63" s="124">
        <f>ROUND(MAX(IF(B62&gt;=200,C68,C69),MIN(D68,120%-(0.5%*VLOOKUP($B$7,F60:H69,3,FALSE)*B62))),3)</f>
        <v>0.96299999999999997</v>
      </c>
      <c r="D63" s="124">
        <f>ROUND(MAX(IF(B62&gt;=200,C68,C69),MIN(D68,120%-(0.5%*VLOOKUP($B$7,F60:H69,3,FALSE)*B62))),3)</f>
        <v>0.96299999999999997</v>
      </c>
      <c r="E63" s="141"/>
      <c r="F63" s="141">
        <v>4</v>
      </c>
      <c r="G63" s="107" t="s">
        <v>45</v>
      </c>
      <c r="H63" s="141">
        <v>0.95</v>
      </c>
      <c r="I63" s="142"/>
    </row>
    <row r="64" spans="2:9">
      <c r="B64" s="134" t="s">
        <v>89</v>
      </c>
      <c r="C64" s="135"/>
      <c r="D64" s="136">
        <f>IF(OR($B$7=3,$B$7=6),MIN(D63,50%),D63)</f>
        <v>0.5</v>
      </c>
      <c r="E64" s="44" t="s">
        <v>90</v>
      </c>
      <c r="F64" s="141">
        <v>5</v>
      </c>
      <c r="G64" s="107" t="s">
        <v>46</v>
      </c>
      <c r="H64" s="141">
        <v>0.95</v>
      </c>
      <c r="I64" s="142"/>
    </row>
    <row r="65" spans="2:9">
      <c r="B65" s="35"/>
      <c r="C65" s="141"/>
      <c r="D65" s="141"/>
      <c r="E65" s="141"/>
      <c r="F65" s="141">
        <v>6</v>
      </c>
      <c r="G65" s="107" t="s">
        <v>50</v>
      </c>
      <c r="H65" s="141">
        <v>0.95</v>
      </c>
      <c r="I65" s="142"/>
    </row>
    <row r="66" spans="2:9">
      <c r="B66" s="35"/>
      <c r="C66" s="141"/>
      <c r="D66" s="141"/>
      <c r="E66" s="141"/>
      <c r="F66" s="141">
        <v>7</v>
      </c>
      <c r="G66" s="107" t="s">
        <v>9</v>
      </c>
      <c r="H66" s="141">
        <v>0.95</v>
      </c>
      <c r="I66" s="142"/>
    </row>
    <row r="67" spans="2:9">
      <c r="B67" s="35"/>
      <c r="C67" s="143" t="s">
        <v>75</v>
      </c>
      <c r="D67" s="144" t="s">
        <v>76</v>
      </c>
      <c r="E67" s="141"/>
      <c r="F67" s="141">
        <v>8</v>
      </c>
      <c r="G67" s="107" t="s">
        <v>10</v>
      </c>
      <c r="H67" s="141">
        <v>0.95</v>
      </c>
      <c r="I67" s="142"/>
    </row>
    <row r="68" spans="2:9">
      <c r="B68" s="145" t="s">
        <v>61</v>
      </c>
      <c r="C68" s="146">
        <v>0.4</v>
      </c>
      <c r="D68" s="147">
        <v>1</v>
      </c>
      <c r="E68" s="148"/>
      <c r="F68" s="141">
        <v>9</v>
      </c>
      <c r="G68" s="107" t="s">
        <v>16</v>
      </c>
      <c r="H68" s="149">
        <v>0.9</v>
      </c>
      <c r="I68" s="142"/>
    </row>
    <row r="69" spans="2:9">
      <c r="B69" s="150" t="s">
        <v>62</v>
      </c>
      <c r="C69" s="151">
        <v>0.5</v>
      </c>
      <c r="D69" s="152"/>
      <c r="E69" s="152"/>
      <c r="F69" s="153">
        <v>10</v>
      </c>
      <c r="G69" s="108" t="s">
        <v>17</v>
      </c>
      <c r="H69" s="153">
        <v>0.95</v>
      </c>
      <c r="I69" s="154"/>
    </row>
    <row r="70" spans="2:9">
      <c r="B70" s="37" t="s">
        <v>54</v>
      </c>
      <c r="C70" s="138"/>
      <c r="D70" s="138"/>
      <c r="E70" s="138"/>
      <c r="F70" s="138">
        <v>1</v>
      </c>
      <c r="G70" s="139" t="s">
        <v>5</v>
      </c>
      <c r="H70" s="138">
        <v>1</v>
      </c>
      <c r="I70" s="140"/>
    </row>
    <row r="71" spans="2:9">
      <c r="B71" s="35" t="s">
        <v>52</v>
      </c>
      <c r="C71" s="141"/>
      <c r="D71" s="141"/>
      <c r="E71" s="141"/>
      <c r="F71" s="141">
        <v>2</v>
      </c>
      <c r="G71" s="107" t="s">
        <v>18</v>
      </c>
      <c r="H71" s="141">
        <v>0.95</v>
      </c>
      <c r="I71" s="142"/>
    </row>
    <row r="72" spans="2:9">
      <c r="B72" s="251">
        <f>B8</f>
        <v>50</v>
      </c>
      <c r="C72" s="36" t="s">
        <v>40</v>
      </c>
      <c r="D72" s="36" t="s">
        <v>39</v>
      </c>
      <c r="E72" s="141"/>
      <c r="F72" s="141">
        <v>3</v>
      </c>
      <c r="G72" s="107" t="s">
        <v>49</v>
      </c>
      <c r="H72" s="335">
        <v>0.95</v>
      </c>
      <c r="I72" s="252"/>
    </row>
    <row r="73" spans="2:9">
      <c r="B73" s="35" t="s">
        <v>15</v>
      </c>
      <c r="C73" s="124">
        <f>ROUND(MAX(IF(B72&gt;=200,C78,C79),MIN(IF(B8=0,D79,D78),120%-(0.5%*VLOOKUP($B$7,F70:H79,3,FALSE)*B72))),3)</f>
        <v>0.75</v>
      </c>
      <c r="D73" s="124">
        <f>ROUND(MAX(IF(B72&gt;=200,C78,C79),MIN(IF(B8=0,D79,D78),120%-(0.5%*VLOOKUP($B$7,F70:H79,3,FALSE)*B72))),3)</f>
        <v>0.75</v>
      </c>
      <c r="E73" s="141"/>
      <c r="F73" s="141">
        <v>4</v>
      </c>
      <c r="G73" s="107" t="s">
        <v>45</v>
      </c>
      <c r="H73" s="141">
        <v>0.95</v>
      </c>
      <c r="I73" s="142"/>
    </row>
    <row r="74" spans="2:9">
      <c r="B74" s="134" t="s">
        <v>89</v>
      </c>
      <c r="C74" s="135"/>
      <c r="D74" s="259">
        <f>IF(OR($B$7=3,$B$7=6),MIN(D73,50%),D73)</f>
        <v>0.5</v>
      </c>
      <c r="E74" s="44" t="s">
        <v>90</v>
      </c>
      <c r="F74" s="141">
        <v>5</v>
      </c>
      <c r="G74" s="107" t="s">
        <v>46</v>
      </c>
      <c r="H74" s="141">
        <v>0.95</v>
      </c>
      <c r="I74" s="142"/>
    </row>
    <row r="75" spans="2:9">
      <c r="B75" s="35"/>
      <c r="C75" s="141"/>
      <c r="D75" s="141"/>
      <c r="E75" s="141"/>
      <c r="F75" s="141">
        <v>6</v>
      </c>
      <c r="G75" s="107" t="s">
        <v>50</v>
      </c>
      <c r="H75" s="335">
        <v>0.95</v>
      </c>
      <c r="I75" s="252"/>
    </row>
    <row r="76" spans="2:9">
      <c r="B76" s="35"/>
      <c r="C76" s="141"/>
      <c r="D76" s="141"/>
      <c r="E76" s="141"/>
      <c r="F76" s="141">
        <v>7</v>
      </c>
      <c r="G76" s="107" t="s">
        <v>9</v>
      </c>
      <c r="H76" s="141">
        <v>0.95</v>
      </c>
      <c r="I76" s="142"/>
    </row>
    <row r="77" spans="2:9">
      <c r="B77" s="35"/>
      <c r="C77" s="253" t="s">
        <v>259</v>
      </c>
      <c r="D77" s="144" t="s">
        <v>76</v>
      </c>
      <c r="E77" s="141"/>
      <c r="F77" s="141">
        <v>8</v>
      </c>
      <c r="G77" s="107" t="s">
        <v>10</v>
      </c>
      <c r="H77" s="141">
        <v>0.95</v>
      </c>
      <c r="I77" s="142"/>
    </row>
    <row r="78" spans="2:9">
      <c r="B78" s="145" t="s">
        <v>61</v>
      </c>
      <c r="C78" s="146">
        <v>0</v>
      </c>
      <c r="D78" s="147">
        <v>0.75</v>
      </c>
      <c r="E78" s="148" t="s">
        <v>62</v>
      </c>
      <c r="F78" s="141">
        <v>9</v>
      </c>
      <c r="G78" s="107" t="s">
        <v>16</v>
      </c>
      <c r="H78" s="149">
        <v>0.9</v>
      </c>
      <c r="I78" s="142"/>
    </row>
    <row r="79" spans="2:9">
      <c r="B79" s="150" t="s">
        <v>62</v>
      </c>
      <c r="C79" s="151">
        <v>0</v>
      </c>
      <c r="D79" s="155">
        <v>1</v>
      </c>
      <c r="E79" s="152" t="s">
        <v>65</v>
      </c>
      <c r="F79" s="153">
        <v>10</v>
      </c>
      <c r="G79" s="108" t="s">
        <v>17</v>
      </c>
      <c r="H79" s="153">
        <v>0.95</v>
      </c>
      <c r="I79" s="154"/>
    </row>
    <row r="80" spans="2:9">
      <c r="B80" s="37" t="s">
        <v>55</v>
      </c>
      <c r="C80" s="138"/>
      <c r="D80" s="138"/>
      <c r="E80" s="138"/>
      <c r="F80" s="138">
        <v>1</v>
      </c>
      <c r="G80" s="139" t="s">
        <v>5</v>
      </c>
      <c r="H80" s="138">
        <v>1</v>
      </c>
      <c r="I80" s="140"/>
    </row>
    <row r="81" spans="2:9">
      <c r="B81" s="35" t="s">
        <v>52</v>
      </c>
      <c r="C81" s="141"/>
      <c r="D81" s="141"/>
      <c r="E81" s="141"/>
      <c r="F81" s="141">
        <v>2</v>
      </c>
      <c r="G81" s="107" t="s">
        <v>18</v>
      </c>
      <c r="H81" s="141">
        <v>0.95</v>
      </c>
      <c r="I81" s="142"/>
    </row>
    <row r="82" spans="2:9">
      <c r="B82" s="251">
        <f>B8</f>
        <v>50</v>
      </c>
      <c r="C82" s="36" t="s">
        <v>40</v>
      </c>
      <c r="D82" s="36" t="s">
        <v>39</v>
      </c>
      <c r="E82" s="141"/>
      <c r="F82" s="141">
        <v>3</v>
      </c>
      <c r="G82" s="107" t="s">
        <v>49</v>
      </c>
      <c r="H82" s="335">
        <v>0.95</v>
      </c>
      <c r="I82" s="142"/>
    </row>
    <row r="83" spans="2:9">
      <c r="B83" s="35" t="s">
        <v>15</v>
      </c>
      <c r="C83" s="258">
        <f>ROUND(MAX(IF(B82&gt;=200,C88,C89),MIN(IF(B82=0,D89,IF(OR($B$7=3,$B$7=6),D87,D88)),120%-(0.5%*VLOOKUP($B$7,F80:H89,3,FALSE)*B82))),3)</f>
        <v>0.5</v>
      </c>
      <c r="D83" s="258">
        <f>ROUND(MAX(IF(B82&gt;=200,C88,C89),MIN(IF(B82=0,D89,IF(OR($B$7=3,$B$7=6),D87,D88)),120%-(0.5%*VLOOKUP($B$7,F80:H89,3,FALSE)*B82))),3)</f>
        <v>0.5</v>
      </c>
      <c r="E83" s="141"/>
      <c r="F83" s="141">
        <v>4</v>
      </c>
      <c r="G83" s="107" t="s">
        <v>45</v>
      </c>
      <c r="H83" s="255">
        <v>0.95</v>
      </c>
      <c r="I83" s="142"/>
    </row>
    <row r="84" spans="2:9">
      <c r="B84" s="134" t="s">
        <v>89</v>
      </c>
      <c r="C84" s="135"/>
      <c r="D84" s="259">
        <f>IF(OR($B$7=3,$B$7=6),MIN(D83,50%),D83)</f>
        <v>0.5</v>
      </c>
      <c r="E84" s="44" t="s">
        <v>90</v>
      </c>
      <c r="F84" s="141">
        <v>5</v>
      </c>
      <c r="G84" s="107" t="s">
        <v>46</v>
      </c>
      <c r="H84" s="255">
        <v>0.95</v>
      </c>
      <c r="I84" s="142"/>
    </row>
    <row r="85" spans="2:9">
      <c r="B85" s="35"/>
      <c r="C85" s="141"/>
      <c r="D85" s="141"/>
      <c r="E85" s="141"/>
      <c r="F85" s="141">
        <v>6</v>
      </c>
      <c r="G85" s="107" t="s">
        <v>50</v>
      </c>
      <c r="H85" s="335">
        <v>0.95</v>
      </c>
      <c r="I85" s="142"/>
    </row>
    <row r="86" spans="2:9">
      <c r="B86" s="35"/>
      <c r="C86" s="141"/>
      <c r="D86" s="254" t="s">
        <v>76</v>
      </c>
      <c r="E86" s="255"/>
      <c r="F86" s="141">
        <v>7</v>
      </c>
      <c r="G86" s="107" t="s">
        <v>9</v>
      </c>
      <c r="H86" s="141">
        <v>0.95</v>
      </c>
      <c r="I86" s="142"/>
    </row>
    <row r="87" spans="2:9">
      <c r="B87" s="35"/>
      <c r="C87" s="253" t="s">
        <v>259</v>
      </c>
      <c r="D87" s="256">
        <v>0.5</v>
      </c>
      <c r="E87" s="257" t="s">
        <v>260</v>
      </c>
      <c r="F87" s="141">
        <v>8</v>
      </c>
      <c r="G87" s="107" t="s">
        <v>10</v>
      </c>
      <c r="H87" s="141">
        <v>0.95</v>
      </c>
      <c r="I87" s="142"/>
    </row>
    <row r="88" spans="2:9">
      <c r="B88" s="145" t="s">
        <v>61</v>
      </c>
      <c r="C88" s="146">
        <v>0</v>
      </c>
      <c r="D88" s="147">
        <v>0.5</v>
      </c>
      <c r="E88" s="148" t="s">
        <v>62</v>
      </c>
      <c r="F88" s="141">
        <v>9</v>
      </c>
      <c r="G88" s="107" t="s">
        <v>16</v>
      </c>
      <c r="H88" s="149">
        <v>0.9</v>
      </c>
      <c r="I88" s="142"/>
    </row>
    <row r="89" spans="2:9">
      <c r="B89" s="150" t="s">
        <v>62</v>
      </c>
      <c r="C89" s="151">
        <v>0</v>
      </c>
      <c r="D89" s="155">
        <v>1</v>
      </c>
      <c r="E89" s="152" t="s">
        <v>65</v>
      </c>
      <c r="F89" s="153">
        <v>10</v>
      </c>
      <c r="G89" s="108" t="s">
        <v>17</v>
      </c>
      <c r="H89" s="153">
        <v>0.95</v>
      </c>
      <c r="I89" s="154"/>
    </row>
    <row r="90" spans="2:9">
      <c r="B90" s="37" t="s">
        <v>56</v>
      </c>
      <c r="C90" s="138"/>
      <c r="D90" s="138"/>
      <c r="E90" s="138"/>
      <c r="F90" s="138">
        <v>1</v>
      </c>
      <c r="G90" s="139" t="s">
        <v>5</v>
      </c>
      <c r="H90" s="138">
        <v>1</v>
      </c>
      <c r="I90" s="140"/>
    </row>
    <row r="91" spans="2:9">
      <c r="B91" s="35" t="s">
        <v>52</v>
      </c>
      <c r="C91" s="141"/>
      <c r="D91" s="141"/>
      <c r="E91" s="141"/>
      <c r="F91" s="141">
        <v>2</v>
      </c>
      <c r="G91" s="107" t="s">
        <v>18</v>
      </c>
      <c r="H91" s="141">
        <v>0.95</v>
      </c>
      <c r="I91" s="142"/>
    </row>
    <row r="92" spans="2:9">
      <c r="B92" s="251">
        <f>B8</f>
        <v>50</v>
      </c>
      <c r="C92" s="36" t="s">
        <v>40</v>
      </c>
      <c r="D92" s="36" t="s">
        <v>39</v>
      </c>
      <c r="E92" s="141"/>
      <c r="F92" s="141">
        <v>3</v>
      </c>
      <c r="G92" s="107" t="s">
        <v>49</v>
      </c>
      <c r="H92" s="335">
        <v>0.95</v>
      </c>
      <c r="I92" s="142"/>
    </row>
    <row r="93" spans="2:9">
      <c r="B93" s="35" t="s">
        <v>15</v>
      </c>
      <c r="C93" s="258">
        <f>ROUND(MAX(IF(B92&gt;=200,C98,C99),MIN(IF(B92=0,D99,IF(OR($B$7=3,$B$7=6),D97,D98)),120%-(0.5%*VLOOKUP($B$7,F90:H99,3,FALSE)*B92))),3)</f>
        <v>0.25</v>
      </c>
      <c r="D93" s="258">
        <f>ROUND(MAX(IF(B92&gt;=200,C98,C99),MIN(IF(B92=0,D99,IF(OR($B$7=3,$B$7=6),D97,D98)),120%-(0.5%*VLOOKUP($B$7,F90:H99,3,FALSE)*B92))),3)</f>
        <v>0.25</v>
      </c>
      <c r="E93" s="141"/>
      <c r="F93" s="141">
        <v>4</v>
      </c>
      <c r="G93" s="107" t="s">
        <v>45</v>
      </c>
      <c r="H93" s="255">
        <v>0.95</v>
      </c>
      <c r="I93" s="142"/>
    </row>
    <row r="94" spans="2:9">
      <c r="B94" s="134" t="s">
        <v>89</v>
      </c>
      <c r="C94" s="135"/>
      <c r="D94" s="136">
        <f>IF(OR($B$7=3,$B$7=6),MIN(D93,25%),D93)</f>
        <v>0.25</v>
      </c>
      <c r="E94" s="44" t="s">
        <v>219</v>
      </c>
      <c r="F94" s="141">
        <v>5</v>
      </c>
      <c r="G94" s="107" t="s">
        <v>46</v>
      </c>
      <c r="H94" s="255">
        <v>0.95</v>
      </c>
      <c r="I94" s="142"/>
    </row>
    <row r="95" spans="2:9">
      <c r="B95" s="35"/>
      <c r="C95" s="141"/>
      <c r="D95" s="141"/>
      <c r="E95" s="141"/>
      <c r="F95" s="141">
        <v>6</v>
      </c>
      <c r="G95" s="107" t="s">
        <v>50</v>
      </c>
      <c r="H95" s="335">
        <v>0.95</v>
      </c>
      <c r="I95" s="142"/>
    </row>
    <row r="96" spans="2:9">
      <c r="B96" s="35"/>
      <c r="C96" s="141"/>
      <c r="D96" s="254" t="s">
        <v>76</v>
      </c>
      <c r="E96" s="255"/>
      <c r="F96" s="141">
        <v>7</v>
      </c>
      <c r="G96" s="107" t="s">
        <v>9</v>
      </c>
      <c r="H96" s="141">
        <v>0.95</v>
      </c>
      <c r="I96" s="142"/>
    </row>
    <row r="97" spans="2:9">
      <c r="B97" s="35"/>
      <c r="C97" s="253" t="s">
        <v>259</v>
      </c>
      <c r="D97" s="256">
        <v>0.25</v>
      </c>
      <c r="E97" s="257" t="s">
        <v>260</v>
      </c>
      <c r="F97" s="141">
        <v>8</v>
      </c>
      <c r="G97" s="107" t="s">
        <v>10</v>
      </c>
      <c r="H97" s="141">
        <v>0.95</v>
      </c>
      <c r="I97" s="142"/>
    </row>
    <row r="98" spans="2:9">
      <c r="B98" s="145" t="s">
        <v>61</v>
      </c>
      <c r="C98" s="146">
        <v>0</v>
      </c>
      <c r="D98" s="147">
        <v>0.25</v>
      </c>
      <c r="E98" s="148" t="s">
        <v>62</v>
      </c>
      <c r="F98" s="141">
        <v>9</v>
      </c>
      <c r="G98" s="107" t="s">
        <v>16</v>
      </c>
      <c r="H98" s="149">
        <v>0.9</v>
      </c>
      <c r="I98" s="142"/>
    </row>
    <row r="99" spans="2:9">
      <c r="B99" s="150" t="s">
        <v>62</v>
      </c>
      <c r="C99" s="151">
        <v>0</v>
      </c>
      <c r="D99" s="155">
        <v>1</v>
      </c>
      <c r="E99" s="152" t="s">
        <v>65</v>
      </c>
      <c r="F99" s="153">
        <v>10</v>
      </c>
      <c r="G99" s="108" t="s">
        <v>17</v>
      </c>
      <c r="H99" s="153">
        <v>0.95</v>
      </c>
      <c r="I99" s="154"/>
    </row>
    <row r="100" spans="2:9">
      <c r="B100" s="37" t="s">
        <v>57</v>
      </c>
      <c r="C100" s="138"/>
      <c r="D100" s="138"/>
      <c r="E100" s="138"/>
      <c r="F100" s="138">
        <v>1</v>
      </c>
      <c r="G100" s="139" t="s">
        <v>5</v>
      </c>
      <c r="H100" s="138">
        <v>1</v>
      </c>
      <c r="I100" s="140"/>
    </row>
    <row r="101" spans="2:9">
      <c r="B101" s="35" t="s">
        <v>52</v>
      </c>
      <c r="C101" s="141"/>
      <c r="D101" s="141"/>
      <c r="E101" s="141"/>
      <c r="F101" s="141">
        <v>2</v>
      </c>
      <c r="G101" s="107" t="s">
        <v>18</v>
      </c>
      <c r="H101" s="141">
        <v>0.95</v>
      </c>
      <c r="I101" s="142"/>
    </row>
    <row r="102" spans="2:9">
      <c r="B102" s="251">
        <f>B8</f>
        <v>50</v>
      </c>
      <c r="C102" s="36" t="s">
        <v>40</v>
      </c>
      <c r="D102" s="36" t="s">
        <v>39</v>
      </c>
      <c r="E102" s="141"/>
      <c r="F102" s="141">
        <v>3</v>
      </c>
      <c r="G102" s="107" t="s">
        <v>49</v>
      </c>
      <c r="H102" s="335">
        <v>0.95</v>
      </c>
      <c r="I102" s="142"/>
    </row>
    <row r="103" spans="2:9">
      <c r="B103" s="35" t="s">
        <v>15</v>
      </c>
      <c r="C103" s="258">
        <f>ROUND(MAX(IF(B102&gt;=200,C108,C109),MIN(IF(B102=0,D109,IF(OR($B$7=3,$B$7=6),D107,D108)),120%-(0.5%*VLOOKUP($B$7,F100:H109,3,FALSE)*B102))),3)</f>
        <v>0</v>
      </c>
      <c r="D103" s="258">
        <f>ROUND(MAX(IF(B102&gt;=200,C108,C109),MIN(IF(B102=0,D109,IF(OR($B$7=3,$B$7=6),D107,D108)),120%-(0.5%*VLOOKUP($B$7,F100:H109,3,FALSE)*B102))),3)</f>
        <v>0</v>
      </c>
      <c r="E103" s="141"/>
      <c r="F103" s="141">
        <v>4</v>
      </c>
      <c r="G103" s="107" t="s">
        <v>45</v>
      </c>
      <c r="H103" s="255">
        <v>0.95</v>
      </c>
      <c r="I103" s="142"/>
    </row>
    <row r="104" spans="2:9">
      <c r="B104" s="134" t="s">
        <v>89</v>
      </c>
      <c r="C104" s="135"/>
      <c r="D104" s="171">
        <f>IF(OR($B$7=3,$B$7=6),MIN(D103,25%),D103)</f>
        <v>0</v>
      </c>
      <c r="E104" s="44"/>
      <c r="F104" s="141">
        <v>5</v>
      </c>
      <c r="G104" s="107" t="s">
        <v>46</v>
      </c>
      <c r="H104" s="255">
        <v>0.95</v>
      </c>
      <c r="I104" s="142"/>
    </row>
    <row r="105" spans="2:9">
      <c r="B105" s="35"/>
      <c r="C105" s="141"/>
      <c r="D105" s="141"/>
      <c r="E105" s="141"/>
      <c r="F105" s="141">
        <v>6</v>
      </c>
      <c r="G105" s="107" t="s">
        <v>50</v>
      </c>
      <c r="H105" s="335">
        <v>0.95</v>
      </c>
      <c r="I105" s="142"/>
    </row>
    <row r="106" spans="2:9">
      <c r="B106" s="35"/>
      <c r="C106" s="141"/>
      <c r="D106" s="254" t="s">
        <v>76</v>
      </c>
      <c r="E106" s="255"/>
      <c r="F106" s="141">
        <v>7</v>
      </c>
      <c r="G106" s="107" t="s">
        <v>9</v>
      </c>
      <c r="H106" s="141">
        <v>0.95</v>
      </c>
      <c r="I106" s="142"/>
    </row>
    <row r="107" spans="2:9">
      <c r="B107" s="35"/>
      <c r="C107" s="253" t="s">
        <v>259</v>
      </c>
      <c r="D107" s="256">
        <v>0</v>
      </c>
      <c r="E107" s="257" t="s">
        <v>260</v>
      </c>
      <c r="F107" s="141">
        <v>8</v>
      </c>
      <c r="G107" s="107" t="s">
        <v>10</v>
      </c>
      <c r="H107" s="141">
        <v>0.95</v>
      </c>
      <c r="I107" s="142"/>
    </row>
    <row r="108" spans="2:9">
      <c r="B108" s="145" t="s">
        <v>61</v>
      </c>
      <c r="C108" s="146">
        <v>0</v>
      </c>
      <c r="D108" s="147">
        <v>0</v>
      </c>
      <c r="E108" s="148" t="s">
        <v>62</v>
      </c>
      <c r="F108" s="141">
        <v>9</v>
      </c>
      <c r="G108" s="107" t="s">
        <v>16</v>
      </c>
      <c r="H108" s="149">
        <v>0.9</v>
      </c>
      <c r="I108" s="142"/>
    </row>
    <row r="109" spans="2:9">
      <c r="B109" s="150" t="s">
        <v>62</v>
      </c>
      <c r="C109" s="151">
        <v>0</v>
      </c>
      <c r="D109" s="155">
        <v>1</v>
      </c>
      <c r="E109" s="152" t="s">
        <v>65</v>
      </c>
      <c r="F109" s="153">
        <v>10</v>
      </c>
      <c r="G109" s="108" t="s">
        <v>17</v>
      </c>
      <c r="H109" s="153">
        <v>0.95</v>
      </c>
      <c r="I109" s="154"/>
    </row>
    <row r="112" spans="2:9">
      <c r="B112" s="33" t="s">
        <v>63</v>
      </c>
    </row>
    <row r="113" spans="2:9">
      <c r="B113" s="260" t="s">
        <v>64</v>
      </c>
      <c r="C113" s="261" t="s">
        <v>66</v>
      </c>
      <c r="D113" s="261" t="s">
        <v>89</v>
      </c>
      <c r="E113" s="262" t="s">
        <v>261</v>
      </c>
      <c r="F113" s="262" t="s">
        <v>262</v>
      </c>
      <c r="G113" s="262" t="s">
        <v>64</v>
      </c>
      <c r="H113" s="262" t="s">
        <v>263</v>
      </c>
      <c r="I113" s="263"/>
    </row>
    <row r="114" spans="2:9">
      <c r="B114" s="264">
        <v>2026</v>
      </c>
      <c r="C114" s="172">
        <f>IF($B$8=0,H114,IF(OR($B$7=3,$B$7=6),MIN(E114,ROUND(120%-(0.5%*VLOOKUP($B$7,$F$100:$H$109,3,FALSE)*$B$8),3)),0))</f>
        <v>0</v>
      </c>
      <c r="D114" s="265">
        <f>IF($B$8=0,F114,0)</f>
        <v>0</v>
      </c>
      <c r="E114" s="266">
        <v>0</v>
      </c>
      <c r="F114" s="267">
        <v>1</v>
      </c>
      <c r="G114" s="268">
        <v>2026</v>
      </c>
      <c r="H114" s="267">
        <v>1</v>
      </c>
      <c r="I114" s="269"/>
    </row>
    <row r="115" spans="2:9">
      <c r="B115" s="264">
        <v>2027</v>
      </c>
      <c r="C115" s="172">
        <f t="shared" ref="C115:C119" si="3">IF($B$8=0,H115,IF(OR($B$7=3,$B$7=6),MIN(E115,ROUND(120%-(0.5%*VLOOKUP($B$7,$F$100:$H$109,3,FALSE)*$B$8),3)),0))</f>
        <v>0</v>
      </c>
      <c r="D115" s="265">
        <f>IF($B$8=0,F115,0)</f>
        <v>0</v>
      </c>
      <c r="E115" s="266">
        <v>0</v>
      </c>
      <c r="F115" s="267">
        <v>0.95</v>
      </c>
      <c r="G115" s="268">
        <v>2027</v>
      </c>
      <c r="H115" s="267">
        <v>0.95</v>
      </c>
      <c r="I115" s="269"/>
    </row>
    <row r="116" spans="2:9">
      <c r="B116" s="264">
        <v>2028</v>
      </c>
      <c r="C116" s="172">
        <f t="shared" si="3"/>
        <v>0</v>
      </c>
      <c r="D116" s="265">
        <f>IF($B$8=0,F116,0)</f>
        <v>0</v>
      </c>
      <c r="E116" s="266">
        <v>0</v>
      </c>
      <c r="F116" s="267">
        <v>0.9</v>
      </c>
      <c r="G116" s="268">
        <v>2028</v>
      </c>
      <c r="H116" s="267">
        <v>0.9</v>
      </c>
      <c r="I116" s="269"/>
    </row>
    <row r="117" spans="2:9">
      <c r="B117" s="264">
        <v>2029</v>
      </c>
      <c r="C117" s="172">
        <f t="shared" si="3"/>
        <v>0</v>
      </c>
      <c r="D117" s="265">
        <f>IF($B$8=0,F117,0)</f>
        <v>0</v>
      </c>
      <c r="E117" s="266">
        <v>0</v>
      </c>
      <c r="F117" s="270">
        <v>0.82499999999999996</v>
      </c>
      <c r="G117" s="268">
        <v>2029</v>
      </c>
      <c r="H117" s="270">
        <v>0.82499999999999996</v>
      </c>
      <c r="I117" s="269"/>
    </row>
    <row r="118" spans="2:9">
      <c r="B118" s="264">
        <v>2030</v>
      </c>
      <c r="C118" s="172">
        <f t="shared" si="3"/>
        <v>0</v>
      </c>
      <c r="D118" s="265">
        <f>IF($B$8=0,F118,0)</f>
        <v>0</v>
      </c>
      <c r="E118" s="266">
        <v>0</v>
      </c>
      <c r="F118" s="267">
        <v>0.75</v>
      </c>
      <c r="G118" s="268">
        <v>2030</v>
      </c>
      <c r="H118" s="267">
        <v>0.75</v>
      </c>
      <c r="I118" s="269"/>
    </row>
    <row r="119" spans="2:9">
      <c r="B119" s="271">
        <v>2031</v>
      </c>
      <c r="C119" s="173">
        <f t="shared" si="3"/>
        <v>0</v>
      </c>
      <c r="D119" s="265">
        <f t="shared" ref="D119" si="4">IF($B$8=0,F119,0)</f>
        <v>0</v>
      </c>
      <c r="E119" s="272">
        <v>0</v>
      </c>
      <c r="F119" s="273">
        <v>0.75</v>
      </c>
      <c r="G119" s="274">
        <v>2031</v>
      </c>
      <c r="H119" s="275">
        <v>0.67500000000000004</v>
      </c>
      <c r="I119" s="276"/>
    </row>
  </sheetData>
  <sheetProtection algorithmName="SHA-512" hashValue="n4TzpkejqS4tqVwY+PmzHpJ5OZRH1LSIYp4TH2GSq1B/N5POeBRYpWGdbg4pIjPh/MVga/XClbeMeZYyWCASAA==" saltValue="U+VhDmTGznlI/bwdHcIWnw==" spinCount="100000" sheet="1" objects="1" scenarios="1"/>
  <mergeCells count="2">
    <mergeCell ref="H13:I13"/>
    <mergeCell ref="C36:D38"/>
  </mergeCells>
  <pageMargins left="0.7" right="0.7" top="0.75" bottom="0.75" header="0.3" footer="0.3"/>
  <pageSetup paperSize="9" orientation="portrait" r:id="rId1"/>
  <headerFooter>
    <oddHeader>&amp;C&amp;Z&amp;F</oddHeader>
    <oddFooter>&amp;C&amp;P/&amp;N</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2873F-31C9-4B49-BC7D-42DBA01ADE58}">
  <sheetPr codeName="Sheet12">
    <tabColor theme="9" tint="0.79998168889431442"/>
    <pageSetUpPr autoPageBreaks="0" fitToPage="1"/>
  </sheetPr>
  <dimension ref="B1:F28"/>
  <sheetViews>
    <sheetView showGridLines="0" showRowColHeaders="0" workbookViewId="0"/>
  </sheetViews>
  <sheetFormatPr defaultColWidth="5.75" defaultRowHeight="20.100000000000001" customHeight="1"/>
  <cols>
    <col min="1" max="1" width="5.75" style="287" customWidth="1"/>
    <col min="2" max="2" width="22.875" style="287" customWidth="1"/>
    <col min="3" max="3" width="18.625" style="287" customWidth="1"/>
    <col min="4" max="4" width="22.875" style="287" customWidth="1"/>
    <col min="5" max="5" width="18.625" style="287" customWidth="1"/>
    <col min="6" max="6" width="25.75" style="287" customWidth="1"/>
    <col min="7" max="9" width="5.75" style="287" customWidth="1"/>
    <col min="10" max="10" width="8.375" style="287" customWidth="1"/>
    <col min="11" max="16384" width="5.75" style="287"/>
  </cols>
  <sheetData>
    <row r="1" spans="2:6" ht="30" customHeight="1"/>
    <row r="2" spans="2:6" ht="138.75" customHeight="1">
      <c r="B2" s="394">
        <f>_xlfn.SINGLE(dTM)</f>
        <v>46071</v>
      </c>
      <c r="C2" s="394"/>
      <c r="D2" s="394"/>
      <c r="E2" s="394"/>
      <c r="F2" s="394"/>
    </row>
    <row r="3" spans="2:6" ht="20.100000000000001" customHeight="1">
      <c r="B3" s="288"/>
      <c r="C3" s="288"/>
      <c r="D3" s="288"/>
      <c r="E3" s="288"/>
      <c r="F3" s="288"/>
    </row>
    <row r="4" spans="2:6" ht="30" customHeight="1">
      <c r="B4" s="337" t="s">
        <v>271</v>
      </c>
      <c r="C4" s="337"/>
      <c r="D4" s="337"/>
      <c r="E4" s="337"/>
      <c r="F4" s="337"/>
    </row>
    <row r="17" spans="2:6" ht="20.100000000000001" customHeight="1">
      <c r="B17" s="289" t="s">
        <v>108</v>
      </c>
      <c r="C17" s="288"/>
      <c r="D17" s="288"/>
      <c r="E17" s="288"/>
      <c r="F17" s="288"/>
    </row>
    <row r="18" spans="2:6" ht="20.100000000000001" customHeight="1">
      <c r="B18" s="308" t="s">
        <v>109</v>
      </c>
      <c r="C18" s="309"/>
      <c r="D18" s="294"/>
      <c r="E18" s="310"/>
      <c r="F18" s="311"/>
    </row>
    <row r="19" spans="2:6" ht="20.100000000000001" customHeight="1">
      <c r="C19" s="288"/>
      <c r="D19" s="288"/>
      <c r="E19" s="288"/>
      <c r="F19" s="288"/>
    </row>
    <row r="20" spans="2:6" ht="20.100000000000001" customHeight="1" thickBot="1">
      <c r="C20" s="288"/>
      <c r="D20" s="288"/>
      <c r="E20" s="288"/>
      <c r="F20" s="288"/>
    </row>
    <row r="21" spans="2:6" ht="20.100000000000001" customHeight="1" thickTop="1" thickBot="1">
      <c r="B21" s="312" t="s">
        <v>310</v>
      </c>
      <c r="C21" s="208"/>
      <c r="D21" s="208"/>
      <c r="E21" s="208"/>
      <c r="F21" s="298" t="s">
        <v>218</v>
      </c>
    </row>
    <row r="22" spans="2:6" ht="12" thickTop="1">
      <c r="B22" s="304"/>
      <c r="C22" s="304"/>
      <c r="D22" s="304"/>
      <c r="E22" s="304"/>
      <c r="F22" s="304"/>
    </row>
    <row r="23" spans="2:6" ht="11.4">
      <c r="B23" s="313" t="s">
        <v>110</v>
      </c>
      <c r="C23" s="300"/>
      <c r="D23" s="300"/>
      <c r="E23" s="300"/>
      <c r="F23" s="300"/>
    </row>
    <row r="24" spans="2:6" ht="11.4">
      <c r="B24" s="313" t="s">
        <v>111</v>
      </c>
      <c r="C24" s="208"/>
      <c r="D24" s="208"/>
      <c r="E24" s="208"/>
      <c r="F24" s="208"/>
    </row>
    <row r="25" spans="2:6" ht="11.4">
      <c r="B25" s="304"/>
      <c r="C25" s="304"/>
      <c r="D25" s="304"/>
      <c r="E25" s="304"/>
      <c r="F25" s="314"/>
    </row>
    <row r="26" spans="2:6" ht="20.100000000000001" customHeight="1">
      <c r="B26" s="338" t="s">
        <v>270</v>
      </c>
      <c r="C26" s="339"/>
      <c r="D26" s="339"/>
      <c r="E26" s="339"/>
      <c r="F26" s="315" t="s">
        <v>308</v>
      </c>
    </row>
    <row r="27" spans="2:6" ht="20.100000000000001" customHeight="1" thickBot="1">
      <c r="B27" s="340"/>
      <c r="C27" s="341"/>
      <c r="D27" s="341"/>
      <c r="E27" s="341"/>
      <c r="F27" s="315" t="s">
        <v>309</v>
      </c>
    </row>
    <row r="28" spans="2:6" ht="20.100000000000001" customHeight="1" thickTop="1"/>
  </sheetData>
  <sheetProtection algorithmName="SHA-512" hashValue="FGPxyAmiujbdq68xnnGp1ScpWTN0ez0c6Eruqhwp69sOEBZir0eJMmF66z/yVuxUL4wjB2m/VvRnTxfONwsEUw==" saltValue="TwQ63oCiBXLwOuv8XEQqSA==" spinCount="100000" sheet="1" objects="1" scenarios="1"/>
  <mergeCells count="3">
    <mergeCell ref="B2:F2"/>
    <mergeCell ref="B4:F4"/>
    <mergeCell ref="B26:E27"/>
  </mergeCells>
  <hyperlinks>
    <hyperlink ref="B18" location="'2FRB'!A1" tooltip="Calculez-le vous-même !" display="} Cliquez ici" xr:uid="{8642CFA5-D4F8-4231-82F1-78ACDEA1FB5F}"/>
    <hyperlink ref="F21" r:id="rId1" tooltip="Contactez la rédaction" xr:uid="{B360ACB0-9EF6-4D43-8DC9-43A5FA0E434F}"/>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EC815-0D53-47FB-929F-F29C33C99881}">
  <sheetPr codeName="Sheet14">
    <tabColor theme="9" tint="0.79998168889431442"/>
    <pageSetUpPr autoPageBreaks="0"/>
  </sheetPr>
  <dimension ref="A1:V71"/>
  <sheetViews>
    <sheetView showGridLines="0" showRowColHeaders="0" zoomScaleNormal="100" workbookViewId="0"/>
  </sheetViews>
  <sheetFormatPr defaultColWidth="9.125" defaultRowHeight="15.9" customHeight="1"/>
  <cols>
    <col min="1" max="1" width="5.75" style="8" customWidth="1"/>
    <col min="2" max="2" width="22.625" style="8" customWidth="1"/>
    <col min="3" max="17" width="8.25" style="8" customWidth="1"/>
    <col min="18" max="23" width="5.75" style="8" customWidth="1"/>
    <col min="24" max="16384" width="9.125" style="8"/>
  </cols>
  <sheetData>
    <row r="1" spans="2:22" ht="15.9" customHeight="1" thickBot="1"/>
    <row r="2" spans="2:22" ht="30" customHeight="1" thickBot="1">
      <c r="B2" s="396" t="s">
        <v>184</v>
      </c>
      <c r="C2" s="396"/>
      <c r="D2" s="396"/>
      <c r="E2" s="396"/>
      <c r="F2" s="396"/>
      <c r="G2" s="396"/>
      <c r="H2" s="396"/>
      <c r="I2" s="396"/>
      <c r="J2" s="396"/>
      <c r="K2" s="396"/>
      <c r="L2" s="396"/>
      <c r="M2" s="396"/>
      <c r="N2" s="396"/>
      <c r="O2" s="396"/>
      <c r="P2" s="396"/>
      <c r="Q2" s="396"/>
      <c r="S2" s="174" t="s">
        <v>0</v>
      </c>
      <c r="T2" s="164" t="s">
        <v>1</v>
      </c>
      <c r="U2" s="27" t="s">
        <v>2</v>
      </c>
      <c r="V2" s="27" t="s">
        <v>3</v>
      </c>
    </row>
    <row r="3" spans="2:22" ht="15.9" customHeight="1">
      <c r="B3" s="1"/>
      <c r="C3" s="1"/>
      <c r="D3" s="1"/>
      <c r="E3" s="1"/>
      <c r="F3" s="1"/>
      <c r="G3" s="1"/>
      <c r="H3" s="1"/>
      <c r="I3" s="1"/>
      <c r="J3" s="1"/>
      <c r="K3" s="1"/>
      <c r="L3" s="1"/>
      <c r="M3" s="1"/>
      <c r="N3" s="1"/>
      <c r="O3" s="1"/>
      <c r="P3" s="1"/>
      <c r="Q3" s="328" t="s">
        <v>314</v>
      </c>
      <c r="S3" s="4"/>
      <c r="T3" s="4"/>
      <c r="U3" s="4"/>
      <c r="V3" s="4"/>
    </row>
    <row r="4" spans="2:22" ht="15.75" customHeight="1">
      <c r="B4" s="332" t="s">
        <v>123</v>
      </c>
      <c r="C4" s="30"/>
      <c r="D4" s="30"/>
      <c r="E4" s="30"/>
      <c r="F4" s="30"/>
      <c r="G4" s="30"/>
      <c r="H4" s="30"/>
      <c r="I4" s="30"/>
      <c r="J4" s="30"/>
      <c r="K4" s="30"/>
      <c r="L4" s="30"/>
      <c r="M4" s="30"/>
      <c r="N4" s="30"/>
      <c r="O4" s="30"/>
      <c r="P4" s="30"/>
      <c r="S4" s="5"/>
      <c r="T4" s="5"/>
      <c r="U4" s="5"/>
      <c r="V4" s="6"/>
    </row>
    <row r="5" spans="2:22" ht="15.9" customHeight="1">
      <c r="B5" s="166" t="s">
        <v>185</v>
      </c>
      <c r="C5" s="12"/>
      <c r="D5" s="12"/>
      <c r="E5" s="12"/>
      <c r="F5" s="12"/>
      <c r="G5" s="12"/>
      <c r="H5" s="12"/>
      <c r="I5" s="12"/>
      <c r="J5" s="12"/>
      <c r="K5" s="12"/>
      <c r="L5" s="12"/>
      <c r="N5" s="387" t="s">
        <v>203</v>
      </c>
      <c r="O5" s="388"/>
      <c r="P5" s="388"/>
      <c r="Q5" s="389"/>
      <c r="R5" s="9"/>
      <c r="S5" s="5"/>
      <c r="T5" s="5"/>
      <c r="U5" s="5"/>
      <c r="V5" s="6"/>
    </row>
    <row r="6" spans="2:22" ht="15.9" customHeight="1">
      <c r="B6" s="167" t="s">
        <v>124</v>
      </c>
      <c r="C6" s="34"/>
      <c r="D6" s="34"/>
      <c r="E6" s="34"/>
      <c r="F6" s="34"/>
      <c r="G6" s="34"/>
      <c r="H6" s="34"/>
      <c r="I6" s="34"/>
      <c r="J6" s="34"/>
      <c r="K6" s="34"/>
      <c r="L6" s="34"/>
      <c r="N6" s="390">
        <v>50</v>
      </c>
      <c r="O6" s="391"/>
      <c r="P6" s="391"/>
      <c r="Q6" s="392"/>
      <c r="R6" s="11"/>
      <c r="S6" s="5"/>
      <c r="T6" s="5"/>
      <c r="U6" s="5"/>
      <c r="V6" s="6"/>
    </row>
    <row r="7" spans="2:22" ht="15.9" customHeight="1">
      <c r="B7" s="167" t="s">
        <v>186</v>
      </c>
      <c r="C7" s="10"/>
      <c r="D7" s="10"/>
      <c r="E7" s="10"/>
      <c r="F7" s="10"/>
      <c r="G7" s="10"/>
      <c r="H7" s="10"/>
      <c r="I7" s="10"/>
      <c r="J7" s="10"/>
      <c r="K7" s="10"/>
      <c r="L7" s="10"/>
      <c r="M7" s="371"/>
      <c r="N7" s="372"/>
      <c r="O7" s="372"/>
      <c r="P7" s="372"/>
      <c r="Q7" s="373"/>
      <c r="S7" s="5"/>
      <c r="T7" s="5"/>
      <c r="U7" s="5"/>
      <c r="V7" s="6"/>
    </row>
    <row r="8" spans="2:22" ht="15.9" customHeight="1">
      <c r="Q8" s="325" t="str">
        <f>IF(OR(calcFRB!B7=3,calcFRB!B7=6),"Pour un faux hybride acheté à partir du 01/01/2018, vous indiquez les émissions de son correspondant non-hybride.",IF(AND(N6&gt;0,calcFRB!B7=7),"Pour les véhicules électriques, l'émission doit être de zéro. ",""))</f>
        <v>Pour un faux hybride acheté à partir du 01/01/2018, vous indiquez les émissions de son correspondant non-hybride.</v>
      </c>
      <c r="R8" s="11"/>
      <c r="S8" s="5"/>
      <c r="T8" s="5"/>
      <c r="U8" s="5"/>
      <c r="V8" s="6"/>
    </row>
    <row r="9" spans="2:22" ht="15.75" customHeight="1">
      <c r="B9" s="332" t="s">
        <v>119</v>
      </c>
      <c r="C9" s="165"/>
      <c r="D9" s="165"/>
      <c r="E9" s="165"/>
      <c r="F9" s="165"/>
      <c r="G9" s="165"/>
      <c r="H9" s="165"/>
      <c r="I9" s="165"/>
      <c r="J9" s="165"/>
      <c r="K9" s="165"/>
      <c r="L9" s="165"/>
      <c r="M9" s="165"/>
      <c r="N9" s="165"/>
      <c r="O9" s="165"/>
      <c r="P9" s="165"/>
      <c r="R9" s="11"/>
      <c r="S9" s="5"/>
      <c r="T9" s="5"/>
      <c r="U9" s="5"/>
      <c r="V9" s="6"/>
    </row>
    <row r="10" spans="2:22" ht="15.9" customHeight="1">
      <c r="B10" s="329" t="s">
        <v>302</v>
      </c>
      <c r="C10" s="395" t="s">
        <v>120</v>
      </c>
      <c r="D10" s="395"/>
      <c r="E10" s="395"/>
      <c r="F10" s="395"/>
      <c r="G10" s="395"/>
      <c r="H10" s="395"/>
      <c r="I10" s="395"/>
      <c r="J10" s="395"/>
      <c r="K10" s="395"/>
      <c r="L10" s="395"/>
      <c r="M10" s="395"/>
      <c r="N10" s="395"/>
      <c r="O10" s="395"/>
      <c r="P10" s="395"/>
      <c r="Q10" s="395"/>
      <c r="S10" s="5"/>
      <c r="T10" s="5"/>
      <c r="U10" s="5"/>
      <c r="V10" s="6"/>
    </row>
    <row r="11" spans="2:22" ht="15.9" customHeight="1">
      <c r="B11" s="330" t="s">
        <v>121</v>
      </c>
      <c r="C11" s="316">
        <v>2017</v>
      </c>
      <c r="D11" s="316">
        <v>2018</v>
      </c>
      <c r="E11" s="316">
        <v>2019</v>
      </c>
      <c r="F11" s="316">
        <v>2020</v>
      </c>
      <c r="G11" s="316">
        <v>2021</v>
      </c>
      <c r="H11" s="316">
        <v>2022</v>
      </c>
      <c r="I11" s="316">
        <v>2023</v>
      </c>
      <c r="J11" s="316">
        <v>2024</v>
      </c>
      <c r="K11" s="316">
        <v>2025</v>
      </c>
      <c r="L11" s="316">
        <v>2026</v>
      </c>
      <c r="M11" s="316">
        <v>2027</v>
      </c>
      <c r="N11" s="316">
        <v>2028</v>
      </c>
      <c r="O11" s="316">
        <v>2029</v>
      </c>
      <c r="P11" s="316">
        <v>2030</v>
      </c>
      <c r="Q11" s="316">
        <v>2031</v>
      </c>
      <c r="S11" s="5"/>
      <c r="T11" s="5"/>
      <c r="U11" s="5"/>
      <c r="V11" s="6"/>
    </row>
    <row r="12" spans="2:22" ht="15.9" customHeight="1">
      <c r="B12" s="331">
        <v>2017</v>
      </c>
      <c r="C12" s="182">
        <f>+calcFRB!$I$25</f>
        <v>1</v>
      </c>
      <c r="D12" s="183">
        <f>+calcFRB!$I$25</f>
        <v>1</v>
      </c>
      <c r="E12" s="183">
        <f>+calcFRB!$I$25</f>
        <v>1</v>
      </c>
      <c r="F12" s="184">
        <f>+calcFRB!$D$35</f>
        <v>0.96299999999999997</v>
      </c>
      <c r="G12" s="184">
        <f>+calcFRB!$D$35</f>
        <v>0.96299999999999997</v>
      </c>
      <c r="H12" s="184">
        <f>+calcFRB!$D$35</f>
        <v>0.96299999999999997</v>
      </c>
      <c r="I12" s="184">
        <f>+calcFRB!$D$35</f>
        <v>0.96299999999999997</v>
      </c>
      <c r="J12" s="184">
        <f>+calcFRB!$D$35</f>
        <v>0.96299999999999997</v>
      </c>
      <c r="K12" s="184">
        <f>+calcFRB!$D$35</f>
        <v>0.96299999999999997</v>
      </c>
      <c r="L12" s="184">
        <f>MIN(70%,calcFRB!$D$35)</f>
        <v>0.7</v>
      </c>
      <c r="M12" s="184">
        <f>MIN(65%,calcFRB!$D$35)</f>
        <v>0.65</v>
      </c>
      <c r="N12" s="184">
        <f>MIN(60%,calcFRB!$D$35)</f>
        <v>0.6</v>
      </c>
      <c r="O12" s="184">
        <f>MIN(55%,calcFRB!$D$35)</f>
        <v>0.55000000000000004</v>
      </c>
      <c r="P12" s="184">
        <f>MIN(50%,calcFRB!$D$35)</f>
        <v>0.5</v>
      </c>
      <c r="Q12" s="184">
        <f>MIN(50%,calcFRB!$D$35)</f>
        <v>0.5</v>
      </c>
      <c r="S12" s="5"/>
      <c r="T12" s="5"/>
      <c r="U12" s="5"/>
      <c r="V12" s="6"/>
    </row>
    <row r="13" spans="2:22" ht="15.9" customHeight="1">
      <c r="B13" s="331">
        <v>2018</v>
      </c>
      <c r="C13" s="185" t="s">
        <v>15</v>
      </c>
      <c r="D13" s="186">
        <f>+calcFRB!$I$25</f>
        <v>1</v>
      </c>
      <c r="E13" s="186">
        <f>+calcFRB!$I$25</f>
        <v>1</v>
      </c>
      <c r="F13" s="187">
        <f>+calcFRB!$D$35</f>
        <v>0.96299999999999997</v>
      </c>
      <c r="G13" s="187">
        <f>+calcFRB!$D$35</f>
        <v>0.96299999999999997</v>
      </c>
      <c r="H13" s="187">
        <f>+calcFRB!$D$35</f>
        <v>0.96299999999999997</v>
      </c>
      <c r="I13" s="187">
        <f>+calcFRB!$D$35</f>
        <v>0.96299999999999997</v>
      </c>
      <c r="J13" s="187">
        <f>+calcFRB!$D$35</f>
        <v>0.96299999999999997</v>
      </c>
      <c r="K13" s="187">
        <f>+calcFRB!$D$35</f>
        <v>0.96299999999999997</v>
      </c>
      <c r="L13" s="187">
        <f>+calcFRB!$D$35</f>
        <v>0.96299999999999997</v>
      </c>
      <c r="M13" s="187">
        <f>+calcFRB!$D$35</f>
        <v>0.96299999999999997</v>
      </c>
      <c r="N13" s="187">
        <f>+calcFRB!$D$35</f>
        <v>0.96299999999999997</v>
      </c>
      <c r="O13" s="187">
        <f>+calcFRB!$D$35</f>
        <v>0.96299999999999997</v>
      </c>
      <c r="P13" s="187">
        <f>+calcFRB!$D$35</f>
        <v>0.96299999999999997</v>
      </c>
      <c r="Q13" s="187">
        <f>+calcFRB!$D$35</f>
        <v>0.96299999999999997</v>
      </c>
      <c r="S13" s="5"/>
      <c r="T13" s="5"/>
      <c r="U13" s="5"/>
      <c r="V13" s="6"/>
    </row>
    <row r="14" spans="2:22" ht="15.9" customHeight="1">
      <c r="B14" s="331">
        <v>2019</v>
      </c>
      <c r="C14" s="185" t="s">
        <v>15</v>
      </c>
      <c r="D14" s="185" t="s">
        <v>15</v>
      </c>
      <c r="E14" s="186">
        <f>+calcFRB!$I$25</f>
        <v>1</v>
      </c>
      <c r="F14" s="187">
        <f>+calcFRB!$D$35</f>
        <v>0.96299999999999997</v>
      </c>
      <c r="G14" s="187">
        <f>+calcFRB!$D$35</f>
        <v>0.96299999999999997</v>
      </c>
      <c r="H14" s="187">
        <f>+calcFRB!$D$35</f>
        <v>0.96299999999999997</v>
      </c>
      <c r="I14" s="187">
        <f>+calcFRB!$D$35</f>
        <v>0.96299999999999997</v>
      </c>
      <c r="J14" s="187">
        <f>+calcFRB!$D$35</f>
        <v>0.96299999999999997</v>
      </c>
      <c r="K14" s="187">
        <f>+calcFRB!$D$35</f>
        <v>0.96299999999999997</v>
      </c>
      <c r="L14" s="187">
        <f>+calcFRB!$D$35</f>
        <v>0.96299999999999997</v>
      </c>
      <c r="M14" s="187">
        <f>+calcFRB!$D$35</f>
        <v>0.96299999999999997</v>
      </c>
      <c r="N14" s="187">
        <f>+calcFRB!$D$35</f>
        <v>0.96299999999999997</v>
      </c>
      <c r="O14" s="187">
        <f>+calcFRB!$D$35</f>
        <v>0.96299999999999997</v>
      </c>
      <c r="P14" s="187">
        <f>+calcFRB!$D$35</f>
        <v>0.96299999999999997</v>
      </c>
      <c r="Q14" s="187">
        <f>+calcFRB!$D$35</f>
        <v>0.96299999999999997</v>
      </c>
      <c r="S14" s="5"/>
      <c r="T14" s="5"/>
      <c r="U14" s="5"/>
      <c r="V14" s="6"/>
    </row>
    <row r="15" spans="2:22" ht="15.9" customHeight="1">
      <c r="B15" s="331">
        <v>2020</v>
      </c>
      <c r="C15" s="185" t="s">
        <v>15</v>
      </c>
      <c r="D15" s="185" t="s">
        <v>15</v>
      </c>
      <c r="E15" s="185" t="s">
        <v>15</v>
      </c>
      <c r="F15" s="187">
        <f>+calcFRB!$D$35</f>
        <v>0.96299999999999997</v>
      </c>
      <c r="G15" s="187">
        <f>+calcFRB!$D$35</f>
        <v>0.96299999999999997</v>
      </c>
      <c r="H15" s="187">
        <f>+calcFRB!$D$35</f>
        <v>0.96299999999999997</v>
      </c>
      <c r="I15" s="187">
        <f>+calcFRB!$D$35</f>
        <v>0.96299999999999997</v>
      </c>
      <c r="J15" s="187">
        <f>+calcFRB!$D$35</f>
        <v>0.96299999999999997</v>
      </c>
      <c r="K15" s="187">
        <f>+calcFRB!$D$35</f>
        <v>0.96299999999999997</v>
      </c>
      <c r="L15" s="187">
        <f>+calcFRB!$D$35</f>
        <v>0.96299999999999997</v>
      </c>
      <c r="M15" s="187">
        <f>+calcFRB!$D$35</f>
        <v>0.96299999999999997</v>
      </c>
      <c r="N15" s="187">
        <f>+calcFRB!$D$35</f>
        <v>0.96299999999999997</v>
      </c>
      <c r="O15" s="187">
        <f>+calcFRB!$D$35</f>
        <v>0.96299999999999997</v>
      </c>
      <c r="P15" s="187">
        <f>+calcFRB!$D$35</f>
        <v>0.96299999999999997</v>
      </c>
      <c r="Q15" s="187">
        <f>+calcFRB!$D$35</f>
        <v>0.96299999999999997</v>
      </c>
      <c r="S15" s="5"/>
      <c r="T15" s="5"/>
      <c r="U15" s="5"/>
      <c r="V15" s="6"/>
    </row>
    <row r="16" spans="2:22" ht="15.9" customHeight="1">
      <c r="B16" s="331">
        <v>2021</v>
      </c>
      <c r="C16" s="185" t="s">
        <v>15</v>
      </c>
      <c r="D16" s="185" t="s">
        <v>15</v>
      </c>
      <c r="E16" s="185" t="s">
        <v>15</v>
      </c>
      <c r="F16" s="185" t="s">
        <v>15</v>
      </c>
      <c r="G16" s="187">
        <f>+calcFRB!$D$35</f>
        <v>0.96299999999999997</v>
      </c>
      <c r="H16" s="187">
        <f>+calcFRB!$D$35</f>
        <v>0.96299999999999997</v>
      </c>
      <c r="I16" s="187">
        <f>+calcFRB!$D$35</f>
        <v>0.96299999999999997</v>
      </c>
      <c r="J16" s="187">
        <f>+calcFRB!$D$35</f>
        <v>0.96299999999999997</v>
      </c>
      <c r="K16" s="187">
        <f>+calcFRB!$D$35</f>
        <v>0.96299999999999997</v>
      </c>
      <c r="L16" s="187">
        <f>+calcFRB!$D$35</f>
        <v>0.96299999999999997</v>
      </c>
      <c r="M16" s="187">
        <f>+calcFRB!$D$35</f>
        <v>0.96299999999999997</v>
      </c>
      <c r="N16" s="187">
        <f>+calcFRB!$D$35</f>
        <v>0.96299999999999997</v>
      </c>
      <c r="O16" s="187">
        <f>+calcFRB!$D$35</f>
        <v>0.96299999999999997</v>
      </c>
      <c r="P16" s="187">
        <f>+calcFRB!$D$35</f>
        <v>0.96299999999999997</v>
      </c>
      <c r="Q16" s="187">
        <f>+calcFRB!$D$35</f>
        <v>0.96299999999999997</v>
      </c>
      <c r="S16" s="5"/>
      <c r="T16" s="5"/>
      <c r="U16" s="5"/>
      <c r="V16" s="6"/>
    </row>
    <row r="17" spans="2:22" ht="15.9" customHeight="1">
      <c r="B17" s="331">
        <v>2022</v>
      </c>
      <c r="C17" s="185" t="s">
        <v>15</v>
      </c>
      <c r="D17" s="185" t="s">
        <v>15</v>
      </c>
      <c r="E17" s="185" t="s">
        <v>15</v>
      </c>
      <c r="F17" s="185" t="s">
        <v>15</v>
      </c>
      <c r="G17" s="185" t="s">
        <v>15</v>
      </c>
      <c r="H17" s="187">
        <f>+calcFRB!$D$35</f>
        <v>0.96299999999999997</v>
      </c>
      <c r="I17" s="187">
        <f>+calcFRB!$D$35</f>
        <v>0.96299999999999997</v>
      </c>
      <c r="J17" s="187">
        <f>+calcFRB!$D$35</f>
        <v>0.96299999999999997</v>
      </c>
      <c r="K17" s="187">
        <f>+calcFRB!$D$35</f>
        <v>0.96299999999999997</v>
      </c>
      <c r="L17" s="187">
        <f>+calcFRB!$D$35</f>
        <v>0.96299999999999997</v>
      </c>
      <c r="M17" s="187">
        <f>+calcFRB!$D$35</f>
        <v>0.96299999999999997</v>
      </c>
      <c r="N17" s="187">
        <f>+calcFRB!$D$35</f>
        <v>0.96299999999999997</v>
      </c>
      <c r="O17" s="187">
        <f>+calcFRB!$D$35</f>
        <v>0.96299999999999997</v>
      </c>
      <c r="P17" s="187">
        <f>+calcFRB!$D$35</f>
        <v>0.96299999999999997</v>
      </c>
      <c r="Q17" s="187">
        <f>+calcFRB!$D$35</f>
        <v>0.96299999999999997</v>
      </c>
      <c r="S17" s="5"/>
      <c r="T17" s="5"/>
      <c r="U17" s="5"/>
      <c r="V17" s="6"/>
    </row>
    <row r="18" spans="2:22" ht="15.9" customHeight="1">
      <c r="B18" s="331" t="s">
        <v>125</v>
      </c>
      <c r="C18" s="185" t="s">
        <v>15</v>
      </c>
      <c r="D18" s="185" t="s">
        <v>15</v>
      </c>
      <c r="E18" s="185" t="s">
        <v>15</v>
      </c>
      <c r="F18" s="185" t="s">
        <v>15</v>
      </c>
      <c r="G18" s="185" t="s">
        <v>15</v>
      </c>
      <c r="H18" s="185" t="s">
        <v>15</v>
      </c>
      <c r="I18" s="187">
        <f>+calcFRB!$D$50</f>
        <v>0.96299999999999997</v>
      </c>
      <c r="J18" s="187">
        <f>+calcFRB!$D$50</f>
        <v>0.96299999999999997</v>
      </c>
      <c r="K18" s="187">
        <f>+calcFRB!$D$50</f>
        <v>0.96299999999999997</v>
      </c>
      <c r="L18" s="187">
        <f>+calcFRB!$D$50</f>
        <v>0.96299999999999997</v>
      </c>
      <c r="M18" s="187">
        <f>+calcFRB!$D$50</f>
        <v>0.96299999999999997</v>
      </c>
      <c r="N18" s="187">
        <f>+calcFRB!$D$50</f>
        <v>0.96299999999999997</v>
      </c>
      <c r="O18" s="187">
        <f>+calcFRB!$D$50</f>
        <v>0.96299999999999997</v>
      </c>
      <c r="P18" s="187">
        <f>+calcFRB!$D$50</f>
        <v>0.96299999999999997</v>
      </c>
      <c r="Q18" s="187">
        <f>+calcFRB!$D$50</f>
        <v>0.96299999999999997</v>
      </c>
      <c r="S18" s="5"/>
      <c r="T18" s="5"/>
      <c r="U18" s="5"/>
      <c r="V18" s="6"/>
    </row>
    <row r="19" spans="2:22" ht="15.9" customHeight="1">
      <c r="B19" s="331" t="s">
        <v>126</v>
      </c>
      <c r="C19" s="185" t="s">
        <v>15</v>
      </c>
      <c r="D19" s="185" t="s">
        <v>15</v>
      </c>
      <c r="E19" s="185" t="s">
        <v>15</v>
      </c>
      <c r="F19" s="185" t="s">
        <v>15</v>
      </c>
      <c r="G19" s="185" t="s">
        <v>15</v>
      </c>
      <c r="H19" s="185" t="s">
        <v>15</v>
      </c>
      <c r="I19" s="187">
        <f>+calcFRB!$D$63</f>
        <v>0.96299999999999997</v>
      </c>
      <c r="J19" s="187">
        <f>+calcFRB!$D$63</f>
        <v>0.96299999999999997</v>
      </c>
      <c r="K19" s="187">
        <f>+calcFRB!$D$73</f>
        <v>0.75</v>
      </c>
      <c r="L19" s="187">
        <f>+calcFRB!$D$83</f>
        <v>0.5</v>
      </c>
      <c r="M19" s="187">
        <f>+calcFRB!$D$93</f>
        <v>0.25</v>
      </c>
      <c r="N19" s="187">
        <f>+calcFRB!$D$103</f>
        <v>0</v>
      </c>
      <c r="O19" s="187">
        <f>+calcFRB!$D$103</f>
        <v>0</v>
      </c>
      <c r="P19" s="187">
        <f>+calcFRB!$D$103</f>
        <v>0</v>
      </c>
      <c r="Q19" s="187">
        <f>+calcFRB!$D$103</f>
        <v>0</v>
      </c>
      <c r="S19" s="5"/>
      <c r="T19" s="5"/>
      <c r="U19" s="5"/>
      <c r="V19" s="6"/>
    </row>
    <row r="20" spans="2:22" ht="15.9" customHeight="1">
      <c r="B20" s="331">
        <v>2024</v>
      </c>
      <c r="C20" s="185" t="s">
        <v>15</v>
      </c>
      <c r="D20" s="185" t="s">
        <v>15</v>
      </c>
      <c r="E20" s="185" t="s">
        <v>15</v>
      </c>
      <c r="F20" s="185" t="s">
        <v>15</v>
      </c>
      <c r="G20" s="185" t="s">
        <v>15</v>
      </c>
      <c r="H20" s="185" t="s">
        <v>15</v>
      </c>
      <c r="I20" s="185" t="s">
        <v>15</v>
      </c>
      <c r="J20" s="187">
        <f>+calcFRB!$D$63</f>
        <v>0.96299999999999997</v>
      </c>
      <c r="K20" s="187">
        <f>+calcFRB!$D$73</f>
        <v>0.75</v>
      </c>
      <c r="L20" s="187">
        <f>+calcFRB!$D$83</f>
        <v>0.5</v>
      </c>
      <c r="M20" s="187">
        <f>+calcFRB!$D$93</f>
        <v>0.25</v>
      </c>
      <c r="N20" s="187">
        <f>+calcFRB!$D$103</f>
        <v>0</v>
      </c>
      <c r="O20" s="187">
        <f>+calcFRB!$D$103</f>
        <v>0</v>
      </c>
      <c r="P20" s="187">
        <f>+calcFRB!$D$103</f>
        <v>0</v>
      </c>
      <c r="Q20" s="187">
        <f>+calcFRB!$D$103</f>
        <v>0</v>
      </c>
      <c r="S20" s="5"/>
      <c r="T20" s="5"/>
      <c r="U20" s="5"/>
      <c r="V20" s="6"/>
    </row>
    <row r="21" spans="2:22" ht="15.9" customHeight="1">
      <c r="B21" s="331">
        <v>2025</v>
      </c>
      <c r="C21" s="185" t="s">
        <v>15</v>
      </c>
      <c r="D21" s="185" t="s">
        <v>15</v>
      </c>
      <c r="E21" s="185" t="s">
        <v>15</v>
      </c>
      <c r="F21" s="185" t="s">
        <v>15</v>
      </c>
      <c r="G21" s="185" t="s">
        <v>15</v>
      </c>
      <c r="H21" s="185" t="s">
        <v>15</v>
      </c>
      <c r="I21" s="185" t="s">
        <v>15</v>
      </c>
      <c r="J21" s="185" t="s">
        <v>15</v>
      </c>
      <c r="K21" s="187">
        <f>+calcFRB!$D$73</f>
        <v>0.75</v>
      </c>
      <c r="L21" s="187">
        <f>+calcFRB!$D$83</f>
        <v>0.5</v>
      </c>
      <c r="M21" s="187">
        <f>+calcFRB!$D$93</f>
        <v>0.25</v>
      </c>
      <c r="N21" s="187">
        <f>+calcFRB!$D$103</f>
        <v>0</v>
      </c>
      <c r="O21" s="187">
        <f>+calcFRB!$D$103</f>
        <v>0</v>
      </c>
      <c r="P21" s="187">
        <f>+calcFRB!$D$103</f>
        <v>0</v>
      </c>
      <c r="Q21" s="187">
        <f>+calcFRB!$D$103</f>
        <v>0</v>
      </c>
      <c r="S21" s="5"/>
      <c r="T21" s="5"/>
      <c r="U21" s="5"/>
      <c r="V21" s="6"/>
    </row>
    <row r="22" spans="2:22" ht="15.9" customHeight="1">
      <c r="B22" s="331">
        <v>2026</v>
      </c>
      <c r="C22" s="185" t="s">
        <v>15</v>
      </c>
      <c r="D22" s="185" t="s">
        <v>15</v>
      </c>
      <c r="E22" s="185" t="s">
        <v>15</v>
      </c>
      <c r="F22" s="185" t="s">
        <v>15</v>
      </c>
      <c r="G22" s="185" t="s">
        <v>15</v>
      </c>
      <c r="H22" s="185" t="s">
        <v>15</v>
      </c>
      <c r="I22" s="185" t="s">
        <v>15</v>
      </c>
      <c r="J22" s="185" t="s">
        <v>15</v>
      </c>
      <c r="K22" s="185" t="s">
        <v>15</v>
      </c>
      <c r="L22" s="187">
        <f>+calcFRB!$C$114</f>
        <v>0</v>
      </c>
      <c r="M22" s="187">
        <f>+calcFRB!$C$114</f>
        <v>0</v>
      </c>
      <c r="N22" s="187">
        <f>+calcFRB!$C$114</f>
        <v>0</v>
      </c>
      <c r="O22" s="187">
        <f>+calcFRB!$C$114</f>
        <v>0</v>
      </c>
      <c r="P22" s="187">
        <f>+calcFRB!$C$114</f>
        <v>0</v>
      </c>
      <c r="Q22" s="187">
        <f>+calcFRB!$C$114</f>
        <v>0</v>
      </c>
      <c r="S22" s="5"/>
      <c r="T22" s="5"/>
      <c r="U22" s="5"/>
      <c r="V22" s="6"/>
    </row>
    <row r="23" spans="2:22" ht="15.9" customHeight="1">
      <c r="B23" s="331">
        <v>2027</v>
      </c>
      <c r="C23" s="185" t="s">
        <v>15</v>
      </c>
      <c r="D23" s="185" t="s">
        <v>15</v>
      </c>
      <c r="E23" s="185" t="s">
        <v>15</v>
      </c>
      <c r="F23" s="185" t="s">
        <v>15</v>
      </c>
      <c r="G23" s="185" t="s">
        <v>15</v>
      </c>
      <c r="H23" s="185" t="s">
        <v>15</v>
      </c>
      <c r="I23" s="185" t="s">
        <v>15</v>
      </c>
      <c r="J23" s="185" t="s">
        <v>15</v>
      </c>
      <c r="K23" s="185" t="s">
        <v>15</v>
      </c>
      <c r="L23" s="185" t="s">
        <v>15</v>
      </c>
      <c r="M23" s="187">
        <f>+calcFRB!$C$115</f>
        <v>0</v>
      </c>
      <c r="N23" s="187">
        <f>+calcFRB!$C$115</f>
        <v>0</v>
      </c>
      <c r="O23" s="187">
        <f>+calcFRB!$C$115</f>
        <v>0</v>
      </c>
      <c r="P23" s="187">
        <f>+calcFRB!$C$115</f>
        <v>0</v>
      </c>
      <c r="Q23" s="187">
        <f>+calcFRB!$C$115</f>
        <v>0</v>
      </c>
      <c r="S23" s="5"/>
      <c r="T23" s="5"/>
      <c r="U23" s="5"/>
      <c r="V23" s="6"/>
    </row>
    <row r="24" spans="2:22" ht="15.9" customHeight="1">
      <c r="B24" s="331">
        <v>2028</v>
      </c>
      <c r="C24" s="185" t="s">
        <v>15</v>
      </c>
      <c r="D24" s="185" t="s">
        <v>15</v>
      </c>
      <c r="E24" s="185" t="s">
        <v>15</v>
      </c>
      <c r="F24" s="185" t="s">
        <v>15</v>
      </c>
      <c r="G24" s="185" t="s">
        <v>15</v>
      </c>
      <c r="H24" s="185" t="s">
        <v>15</v>
      </c>
      <c r="I24" s="185" t="s">
        <v>15</v>
      </c>
      <c r="J24" s="185" t="s">
        <v>15</v>
      </c>
      <c r="K24" s="185" t="s">
        <v>15</v>
      </c>
      <c r="L24" s="185" t="s">
        <v>15</v>
      </c>
      <c r="M24" s="185" t="s">
        <v>15</v>
      </c>
      <c r="N24" s="187">
        <f>+calcFRB!$C$116</f>
        <v>0</v>
      </c>
      <c r="O24" s="187">
        <f>+calcFRB!$C$116</f>
        <v>0</v>
      </c>
      <c r="P24" s="187">
        <f>+calcFRB!$C$116</f>
        <v>0</v>
      </c>
      <c r="Q24" s="187">
        <f>+calcFRB!$C$116</f>
        <v>0</v>
      </c>
      <c r="S24" s="5"/>
      <c r="T24" s="5"/>
      <c r="U24" s="5"/>
      <c r="V24" s="6"/>
    </row>
    <row r="25" spans="2:22" ht="15.9" customHeight="1">
      <c r="B25" s="331">
        <v>2029</v>
      </c>
      <c r="C25" s="185" t="s">
        <v>15</v>
      </c>
      <c r="D25" s="185" t="s">
        <v>15</v>
      </c>
      <c r="E25" s="185" t="s">
        <v>15</v>
      </c>
      <c r="F25" s="185" t="s">
        <v>15</v>
      </c>
      <c r="G25" s="185" t="s">
        <v>15</v>
      </c>
      <c r="H25" s="185" t="s">
        <v>15</v>
      </c>
      <c r="I25" s="185" t="s">
        <v>15</v>
      </c>
      <c r="J25" s="185" t="s">
        <v>15</v>
      </c>
      <c r="K25" s="185" t="s">
        <v>15</v>
      </c>
      <c r="L25" s="185" t="s">
        <v>15</v>
      </c>
      <c r="M25" s="185" t="s">
        <v>15</v>
      </c>
      <c r="N25" s="185" t="s">
        <v>15</v>
      </c>
      <c r="O25" s="187">
        <f>+calcFRB!$C$117</f>
        <v>0</v>
      </c>
      <c r="P25" s="187">
        <f>+calcFRB!$C$117</f>
        <v>0</v>
      </c>
      <c r="Q25" s="187">
        <f>+calcFRB!$C$117</f>
        <v>0</v>
      </c>
      <c r="S25" s="5"/>
      <c r="T25" s="5"/>
      <c r="U25" s="5"/>
      <c r="V25" s="6"/>
    </row>
    <row r="26" spans="2:22" ht="15.9" customHeight="1">
      <c r="B26" s="331">
        <v>2030</v>
      </c>
      <c r="C26" s="185" t="s">
        <v>15</v>
      </c>
      <c r="D26" s="185" t="s">
        <v>15</v>
      </c>
      <c r="E26" s="185" t="s">
        <v>15</v>
      </c>
      <c r="F26" s="185" t="s">
        <v>15</v>
      </c>
      <c r="G26" s="185" t="s">
        <v>15</v>
      </c>
      <c r="H26" s="185" t="s">
        <v>15</v>
      </c>
      <c r="I26" s="188"/>
      <c r="J26" s="185" t="s">
        <v>15</v>
      </c>
      <c r="K26" s="185" t="s">
        <v>15</v>
      </c>
      <c r="L26" s="185" t="s">
        <v>15</v>
      </c>
      <c r="M26" s="185" t="s">
        <v>15</v>
      </c>
      <c r="N26" s="185" t="s">
        <v>15</v>
      </c>
      <c r="O26" s="185" t="s">
        <v>15</v>
      </c>
      <c r="P26" s="187">
        <f>+calcFRB!$C$118</f>
        <v>0</v>
      </c>
      <c r="Q26" s="187">
        <f>+calcFRB!$C$118</f>
        <v>0</v>
      </c>
      <c r="S26" s="5"/>
      <c r="T26" s="5"/>
      <c r="U26" s="5"/>
      <c r="V26" s="6"/>
    </row>
    <row r="27" spans="2:22" ht="15.9" customHeight="1">
      <c r="B27" s="331">
        <v>2031</v>
      </c>
      <c r="C27" s="185" t="s">
        <v>15</v>
      </c>
      <c r="D27" s="185" t="s">
        <v>15</v>
      </c>
      <c r="E27" s="185" t="s">
        <v>15</v>
      </c>
      <c r="F27" s="185" t="s">
        <v>15</v>
      </c>
      <c r="G27" s="185" t="s">
        <v>15</v>
      </c>
      <c r="H27" s="185" t="s">
        <v>15</v>
      </c>
      <c r="I27" s="188"/>
      <c r="J27" s="188"/>
      <c r="K27" s="185" t="s">
        <v>15</v>
      </c>
      <c r="L27" s="185" t="s">
        <v>15</v>
      </c>
      <c r="M27" s="185" t="s">
        <v>15</v>
      </c>
      <c r="N27" s="185" t="s">
        <v>15</v>
      </c>
      <c r="O27" s="185" t="s">
        <v>15</v>
      </c>
      <c r="P27" s="185" t="s">
        <v>15</v>
      </c>
      <c r="Q27" s="187">
        <f>+calcFRB!$C$119</f>
        <v>0</v>
      </c>
      <c r="S27" s="5"/>
      <c r="T27" s="5"/>
      <c r="U27" s="5"/>
      <c r="V27" s="6"/>
    </row>
    <row r="28" spans="2:22" ht="15.9" customHeight="1">
      <c r="B28" s="104"/>
      <c r="C28" s="104"/>
      <c r="D28" s="104"/>
      <c r="E28" s="104"/>
      <c r="F28" s="104"/>
      <c r="G28" s="104"/>
      <c r="H28" s="104"/>
      <c r="I28" s="104"/>
      <c r="J28" s="104"/>
      <c r="K28" s="104"/>
      <c r="L28" s="104"/>
      <c r="M28" s="104"/>
      <c r="N28" s="104"/>
      <c r="O28" s="104"/>
      <c r="P28" s="33"/>
      <c r="Q28" s="327" t="s">
        <v>14</v>
      </c>
      <c r="S28" s="5"/>
      <c r="T28" s="5"/>
      <c r="U28" s="5"/>
      <c r="V28" s="6"/>
    </row>
    <row r="29" spans="2:22" ht="15.9" customHeight="1">
      <c r="B29" s="104"/>
      <c r="C29" s="104"/>
      <c r="D29" s="104"/>
      <c r="E29" s="104"/>
      <c r="F29" s="104"/>
      <c r="G29" s="104"/>
      <c r="H29" s="104"/>
      <c r="I29" s="104"/>
      <c r="J29" s="104"/>
      <c r="K29" s="104"/>
      <c r="L29" s="104"/>
      <c r="M29" s="104"/>
      <c r="N29" s="104"/>
      <c r="O29" s="104"/>
      <c r="P29" s="33"/>
      <c r="Q29" s="33"/>
      <c r="S29" s="5"/>
      <c r="T29" s="5"/>
      <c r="U29" s="5"/>
      <c r="V29" s="6"/>
    </row>
    <row r="30" spans="2:22" ht="15.9" customHeight="1">
      <c r="B30" s="326" t="s">
        <v>313</v>
      </c>
      <c r="C30" s="30"/>
      <c r="D30" s="30"/>
      <c r="E30" s="30"/>
      <c r="F30" s="30"/>
      <c r="G30" s="30"/>
      <c r="H30" s="30"/>
      <c r="I30" s="30"/>
      <c r="J30" s="30"/>
      <c r="K30" s="30"/>
      <c r="L30" s="30"/>
      <c r="M30" s="30"/>
      <c r="N30" s="30"/>
      <c r="O30" s="30"/>
      <c r="P30" s="30"/>
      <c r="S30" s="5"/>
      <c r="T30" s="5"/>
      <c r="U30" s="5"/>
      <c r="V30" s="6"/>
    </row>
    <row r="31" spans="2:22" ht="15.9" customHeight="1">
      <c r="B31" s="322" t="s">
        <v>266</v>
      </c>
      <c r="C31" s="395" t="s">
        <v>120</v>
      </c>
      <c r="D31" s="395"/>
      <c r="E31" s="395"/>
      <c r="F31" s="395"/>
      <c r="G31" s="395"/>
      <c r="H31" s="395"/>
      <c r="I31" s="395"/>
      <c r="J31" s="395"/>
      <c r="K31" s="395"/>
      <c r="L31" s="395"/>
      <c r="M31" s="395"/>
      <c r="N31" s="395"/>
      <c r="O31" s="395"/>
      <c r="P31" s="395"/>
      <c r="Q31" s="395"/>
      <c r="S31" s="5"/>
      <c r="T31" s="5"/>
      <c r="U31" s="5"/>
      <c r="V31" s="6"/>
    </row>
    <row r="32" spans="2:22" ht="15.9" customHeight="1">
      <c r="B32" s="330" t="s">
        <v>121</v>
      </c>
      <c r="C32" s="316">
        <v>2017</v>
      </c>
      <c r="D32" s="316">
        <v>2018</v>
      </c>
      <c r="E32" s="316">
        <v>2019</v>
      </c>
      <c r="F32" s="316">
        <v>2020</v>
      </c>
      <c r="G32" s="316">
        <v>2021</v>
      </c>
      <c r="H32" s="316">
        <v>2022</v>
      </c>
      <c r="I32" s="316">
        <v>2023</v>
      </c>
      <c r="J32" s="316">
        <v>2024</v>
      </c>
      <c r="K32" s="316">
        <v>2025</v>
      </c>
      <c r="L32" s="316">
        <v>2026</v>
      </c>
      <c r="M32" s="316">
        <v>2027</v>
      </c>
      <c r="N32" s="316">
        <v>2028</v>
      </c>
      <c r="O32" s="316">
        <v>2029</v>
      </c>
      <c r="P32" s="316">
        <v>2030</v>
      </c>
      <c r="Q32" s="316">
        <v>2031</v>
      </c>
      <c r="S32" s="5"/>
      <c r="T32" s="5"/>
      <c r="U32" s="5"/>
      <c r="V32" s="6"/>
    </row>
    <row r="33" spans="2:22" ht="15.9" customHeight="1">
      <c r="B33" s="331">
        <v>2017</v>
      </c>
      <c r="C33" s="189">
        <v>0.75</v>
      </c>
      <c r="D33" s="189">
        <v>0.75</v>
      </c>
      <c r="E33" s="189">
        <v>0.75</v>
      </c>
      <c r="F33" s="187">
        <f>+calcFRB!$D$35</f>
        <v>0.96299999999999997</v>
      </c>
      <c r="G33" s="187">
        <f>+calcFRB!$D$35</f>
        <v>0.96299999999999997</v>
      </c>
      <c r="H33" s="187">
        <f>+calcFRB!$D$35</f>
        <v>0.96299999999999997</v>
      </c>
      <c r="I33" s="187">
        <f>+calcFRB!$D$35</f>
        <v>0.96299999999999997</v>
      </c>
      <c r="J33" s="187">
        <f>+calcFRB!$D$35</f>
        <v>0.96299999999999997</v>
      </c>
      <c r="K33" s="187">
        <f>+calcFRB!$D$35</f>
        <v>0.96299999999999997</v>
      </c>
      <c r="L33" s="187">
        <f>+calcFRB!$D$35</f>
        <v>0.96299999999999997</v>
      </c>
      <c r="M33" s="187">
        <f>+calcFRB!$D$35</f>
        <v>0.96299999999999997</v>
      </c>
      <c r="N33" s="187">
        <f>+calcFRB!$D$35</f>
        <v>0.96299999999999997</v>
      </c>
      <c r="O33" s="187">
        <f>+calcFRB!$D$35</f>
        <v>0.96299999999999997</v>
      </c>
      <c r="P33" s="187">
        <f>+calcFRB!$D$35</f>
        <v>0.96299999999999997</v>
      </c>
      <c r="Q33" s="187">
        <f>+calcFRB!$D$35</f>
        <v>0.96299999999999997</v>
      </c>
      <c r="S33" s="5"/>
      <c r="T33" s="5"/>
      <c r="U33" s="5"/>
      <c r="V33" s="6"/>
    </row>
    <row r="34" spans="2:22" ht="15.9" customHeight="1">
      <c r="B34" s="331">
        <v>2018</v>
      </c>
      <c r="C34" s="185" t="s">
        <v>15</v>
      </c>
      <c r="D34" s="189">
        <v>0.75</v>
      </c>
      <c r="E34" s="189">
        <v>0.75</v>
      </c>
      <c r="F34" s="187">
        <f>+calcFRB!$D$35</f>
        <v>0.96299999999999997</v>
      </c>
      <c r="G34" s="187">
        <f>+calcFRB!$D$35</f>
        <v>0.96299999999999997</v>
      </c>
      <c r="H34" s="187">
        <f>+calcFRB!$D$35</f>
        <v>0.96299999999999997</v>
      </c>
      <c r="I34" s="187">
        <f>+calcFRB!$D$35</f>
        <v>0.96299999999999997</v>
      </c>
      <c r="J34" s="187">
        <f>+calcFRB!$D$35</f>
        <v>0.96299999999999997</v>
      </c>
      <c r="K34" s="187">
        <f>+calcFRB!$D$35</f>
        <v>0.96299999999999997</v>
      </c>
      <c r="L34" s="187">
        <f>+calcFRB!$D$35</f>
        <v>0.96299999999999997</v>
      </c>
      <c r="M34" s="187">
        <f>+calcFRB!$D$35</f>
        <v>0.96299999999999997</v>
      </c>
      <c r="N34" s="187">
        <f>+calcFRB!$D$35</f>
        <v>0.96299999999999997</v>
      </c>
      <c r="O34" s="187">
        <f>+calcFRB!$D$35</f>
        <v>0.96299999999999997</v>
      </c>
      <c r="P34" s="187">
        <f>+calcFRB!$D$35</f>
        <v>0.96299999999999997</v>
      </c>
      <c r="Q34" s="187">
        <f>+calcFRB!$D$35</f>
        <v>0.96299999999999997</v>
      </c>
      <c r="S34" s="5"/>
      <c r="T34" s="5"/>
      <c r="U34" s="5"/>
      <c r="V34" s="6"/>
    </row>
    <row r="35" spans="2:22" ht="15.9" customHeight="1">
      <c r="B35" s="331">
        <v>2019</v>
      </c>
      <c r="C35" s="185" t="s">
        <v>15</v>
      </c>
      <c r="D35" s="185" t="s">
        <v>15</v>
      </c>
      <c r="E35" s="189">
        <v>0.75</v>
      </c>
      <c r="F35" s="187">
        <f>+calcFRB!$D$35</f>
        <v>0.96299999999999997</v>
      </c>
      <c r="G35" s="187">
        <f>+calcFRB!$D$35</f>
        <v>0.96299999999999997</v>
      </c>
      <c r="H35" s="187">
        <f>+calcFRB!$D$35</f>
        <v>0.96299999999999997</v>
      </c>
      <c r="I35" s="187">
        <f>+calcFRB!$D$35</f>
        <v>0.96299999999999997</v>
      </c>
      <c r="J35" s="187">
        <f>+calcFRB!$D$35</f>
        <v>0.96299999999999997</v>
      </c>
      <c r="K35" s="187">
        <f>+calcFRB!$D$35</f>
        <v>0.96299999999999997</v>
      </c>
      <c r="L35" s="187">
        <f>+calcFRB!$D$35</f>
        <v>0.96299999999999997</v>
      </c>
      <c r="M35" s="187">
        <f>+calcFRB!$D$35</f>
        <v>0.96299999999999997</v>
      </c>
      <c r="N35" s="187">
        <f>+calcFRB!$D$35</f>
        <v>0.96299999999999997</v>
      </c>
      <c r="O35" s="187">
        <f>+calcFRB!$D$35</f>
        <v>0.96299999999999997</v>
      </c>
      <c r="P35" s="187">
        <f>+calcFRB!$D$35</f>
        <v>0.96299999999999997</v>
      </c>
      <c r="Q35" s="187">
        <f>+calcFRB!$D$35</f>
        <v>0.96299999999999997</v>
      </c>
      <c r="S35" s="5"/>
      <c r="T35" s="5"/>
      <c r="U35" s="5"/>
      <c r="V35" s="6"/>
    </row>
    <row r="36" spans="2:22" ht="15.9" customHeight="1">
      <c r="B36" s="331">
        <v>2020</v>
      </c>
      <c r="C36" s="185" t="s">
        <v>15</v>
      </c>
      <c r="D36" s="185" t="s">
        <v>15</v>
      </c>
      <c r="E36" s="185" t="s">
        <v>15</v>
      </c>
      <c r="F36" s="187">
        <f>+calcFRB!$D$35</f>
        <v>0.96299999999999997</v>
      </c>
      <c r="G36" s="187">
        <f>+calcFRB!$D$35</f>
        <v>0.96299999999999997</v>
      </c>
      <c r="H36" s="187">
        <f>+calcFRB!$D$35</f>
        <v>0.96299999999999997</v>
      </c>
      <c r="I36" s="187">
        <f>+calcFRB!$D$35</f>
        <v>0.96299999999999997</v>
      </c>
      <c r="J36" s="187">
        <f>+calcFRB!$D$35</f>
        <v>0.96299999999999997</v>
      </c>
      <c r="K36" s="187">
        <f>+calcFRB!$D$35</f>
        <v>0.96299999999999997</v>
      </c>
      <c r="L36" s="187">
        <f>+calcFRB!$D$35</f>
        <v>0.96299999999999997</v>
      </c>
      <c r="M36" s="187">
        <f>+calcFRB!$D$35</f>
        <v>0.96299999999999997</v>
      </c>
      <c r="N36" s="187">
        <f>+calcFRB!$D$35</f>
        <v>0.96299999999999997</v>
      </c>
      <c r="O36" s="187">
        <f>+calcFRB!$D$35</f>
        <v>0.96299999999999997</v>
      </c>
      <c r="P36" s="187">
        <f>+calcFRB!$D$35</f>
        <v>0.96299999999999997</v>
      </c>
      <c r="Q36" s="187">
        <f>+calcFRB!$D$35</f>
        <v>0.96299999999999997</v>
      </c>
      <c r="S36" s="5"/>
      <c r="T36" s="5"/>
      <c r="U36" s="5"/>
      <c r="V36" s="6"/>
    </row>
    <row r="37" spans="2:22" ht="15.9" customHeight="1">
      <c r="B37" s="331">
        <v>2021</v>
      </c>
      <c r="C37" s="185" t="s">
        <v>15</v>
      </c>
      <c r="D37" s="185" t="s">
        <v>15</v>
      </c>
      <c r="E37" s="185" t="s">
        <v>15</v>
      </c>
      <c r="F37" s="185" t="s">
        <v>15</v>
      </c>
      <c r="G37" s="187">
        <f>+calcFRB!$D$35</f>
        <v>0.96299999999999997</v>
      </c>
      <c r="H37" s="187">
        <f>+calcFRB!$D$35</f>
        <v>0.96299999999999997</v>
      </c>
      <c r="I37" s="187">
        <f>+calcFRB!$D$35</f>
        <v>0.96299999999999997</v>
      </c>
      <c r="J37" s="187">
        <f>+calcFRB!$D$35</f>
        <v>0.96299999999999997</v>
      </c>
      <c r="K37" s="187">
        <f>+calcFRB!$D$35</f>
        <v>0.96299999999999997</v>
      </c>
      <c r="L37" s="187">
        <f>+calcFRB!$D$35</f>
        <v>0.96299999999999997</v>
      </c>
      <c r="M37" s="187">
        <f>+calcFRB!$D$35</f>
        <v>0.96299999999999997</v>
      </c>
      <c r="N37" s="187">
        <f>+calcFRB!$D$35</f>
        <v>0.96299999999999997</v>
      </c>
      <c r="O37" s="187">
        <f>+calcFRB!$D$35</f>
        <v>0.96299999999999997</v>
      </c>
      <c r="P37" s="187">
        <f>+calcFRB!$D$35</f>
        <v>0.96299999999999997</v>
      </c>
      <c r="Q37" s="187">
        <f>+calcFRB!$D$35</f>
        <v>0.96299999999999997</v>
      </c>
      <c r="S37" s="5"/>
      <c r="T37" s="5"/>
      <c r="U37" s="5"/>
      <c r="V37" s="6"/>
    </row>
    <row r="38" spans="2:22" ht="15.9" customHeight="1">
      <c r="B38" s="331">
        <v>2022</v>
      </c>
      <c r="C38" s="185" t="s">
        <v>15</v>
      </c>
      <c r="D38" s="185" t="s">
        <v>15</v>
      </c>
      <c r="E38" s="185" t="s">
        <v>15</v>
      </c>
      <c r="F38" s="185" t="s">
        <v>15</v>
      </c>
      <c r="G38" s="185" t="s">
        <v>15</v>
      </c>
      <c r="H38" s="187">
        <f>+calcFRB!$D$35</f>
        <v>0.96299999999999997</v>
      </c>
      <c r="I38" s="187">
        <f>+calcFRB!$D$35</f>
        <v>0.96299999999999997</v>
      </c>
      <c r="J38" s="187">
        <f>+calcFRB!$D$35</f>
        <v>0.96299999999999997</v>
      </c>
      <c r="K38" s="187">
        <f>+calcFRB!$D$35</f>
        <v>0.96299999999999997</v>
      </c>
      <c r="L38" s="187">
        <f>+calcFRB!$D$35</f>
        <v>0.96299999999999997</v>
      </c>
      <c r="M38" s="187">
        <f>+calcFRB!$D$35</f>
        <v>0.96299999999999997</v>
      </c>
      <c r="N38" s="187">
        <f>+calcFRB!$D$35</f>
        <v>0.96299999999999997</v>
      </c>
      <c r="O38" s="187">
        <f>+calcFRB!$D$35</f>
        <v>0.96299999999999997</v>
      </c>
      <c r="P38" s="187">
        <f>+calcFRB!$D$35</f>
        <v>0.96299999999999997</v>
      </c>
      <c r="Q38" s="187">
        <f>+calcFRB!$D$35</f>
        <v>0.96299999999999997</v>
      </c>
      <c r="S38" s="5"/>
      <c r="T38" s="5"/>
      <c r="U38" s="5"/>
      <c r="V38" s="6"/>
    </row>
    <row r="39" spans="2:22" ht="15.9" customHeight="1">
      <c r="B39" s="331" t="s">
        <v>125</v>
      </c>
      <c r="C39" s="185" t="s">
        <v>15</v>
      </c>
      <c r="D39" s="185" t="s">
        <v>15</v>
      </c>
      <c r="E39" s="185" t="s">
        <v>15</v>
      </c>
      <c r="F39" s="185" t="s">
        <v>15</v>
      </c>
      <c r="G39" s="185" t="s">
        <v>15</v>
      </c>
      <c r="H39" s="185" t="s">
        <v>15</v>
      </c>
      <c r="I39" s="187">
        <f>+calcFRB!$D$51</f>
        <v>0.5</v>
      </c>
      <c r="J39" s="187">
        <f>+calcFRB!$D$51</f>
        <v>0.5</v>
      </c>
      <c r="K39" s="187">
        <f>+calcFRB!$D$51</f>
        <v>0.5</v>
      </c>
      <c r="L39" s="187">
        <f>+calcFRB!$D$51</f>
        <v>0.5</v>
      </c>
      <c r="M39" s="187">
        <f>+calcFRB!$D$51</f>
        <v>0.5</v>
      </c>
      <c r="N39" s="187">
        <f>+calcFRB!$D$51</f>
        <v>0.5</v>
      </c>
      <c r="O39" s="187">
        <f>+calcFRB!$D$51</f>
        <v>0.5</v>
      </c>
      <c r="P39" s="187">
        <f>+calcFRB!$D$51</f>
        <v>0.5</v>
      </c>
      <c r="Q39" s="187">
        <f>+calcFRB!$D$51</f>
        <v>0.5</v>
      </c>
      <c r="S39" s="5"/>
      <c r="T39" s="5"/>
      <c r="U39" s="5"/>
      <c r="V39" s="6"/>
    </row>
    <row r="40" spans="2:22" ht="15.9" customHeight="1">
      <c r="B40" s="331" t="s">
        <v>126</v>
      </c>
      <c r="C40" s="185" t="s">
        <v>15</v>
      </c>
      <c r="D40" s="185" t="s">
        <v>15</v>
      </c>
      <c r="E40" s="185" t="s">
        <v>15</v>
      </c>
      <c r="F40" s="185" t="s">
        <v>15</v>
      </c>
      <c r="G40" s="185" t="s">
        <v>15</v>
      </c>
      <c r="H40" s="185" t="s">
        <v>15</v>
      </c>
      <c r="I40" s="187">
        <f>+calcFRB!$D$64</f>
        <v>0.5</v>
      </c>
      <c r="J40" s="187">
        <f>+calcFRB!$D$64</f>
        <v>0.5</v>
      </c>
      <c r="K40" s="187">
        <f>+calcFRB!$D$74</f>
        <v>0.5</v>
      </c>
      <c r="L40" s="187">
        <f>+calcFRB!$D$84</f>
        <v>0.5</v>
      </c>
      <c r="M40" s="187">
        <f>+calcFRB!$D$94</f>
        <v>0.25</v>
      </c>
      <c r="N40" s="187">
        <f>+calcFRB!$D$104</f>
        <v>0</v>
      </c>
      <c r="O40" s="187">
        <f>+calcFRB!$D$104</f>
        <v>0</v>
      </c>
      <c r="P40" s="187">
        <f>+calcFRB!$D$104</f>
        <v>0</v>
      </c>
      <c r="Q40" s="187">
        <f>+calcFRB!$D$104</f>
        <v>0</v>
      </c>
      <c r="S40" s="5"/>
      <c r="T40" s="5"/>
      <c r="U40" s="5"/>
      <c r="V40" s="6"/>
    </row>
    <row r="41" spans="2:22" ht="15.9" customHeight="1">
      <c r="B41" s="331">
        <v>2024</v>
      </c>
      <c r="C41" s="185" t="s">
        <v>15</v>
      </c>
      <c r="D41" s="185" t="s">
        <v>15</v>
      </c>
      <c r="E41" s="185" t="s">
        <v>15</v>
      </c>
      <c r="F41" s="185" t="s">
        <v>15</v>
      </c>
      <c r="G41" s="185" t="s">
        <v>15</v>
      </c>
      <c r="H41" s="185" t="s">
        <v>15</v>
      </c>
      <c r="I41" s="185" t="s">
        <v>15</v>
      </c>
      <c r="J41" s="187">
        <f>+calcFRB!$D$64</f>
        <v>0.5</v>
      </c>
      <c r="K41" s="187">
        <f>+calcFRB!$D$74</f>
        <v>0.5</v>
      </c>
      <c r="L41" s="187">
        <f>+calcFRB!$D$84</f>
        <v>0.5</v>
      </c>
      <c r="M41" s="187">
        <f>+calcFRB!$D$94</f>
        <v>0.25</v>
      </c>
      <c r="N41" s="187">
        <f>+calcFRB!$D$104</f>
        <v>0</v>
      </c>
      <c r="O41" s="187">
        <f>+calcFRB!$D$104</f>
        <v>0</v>
      </c>
      <c r="P41" s="187">
        <f>+calcFRB!$D$104</f>
        <v>0</v>
      </c>
      <c r="Q41" s="187">
        <f>+calcFRB!$D$104</f>
        <v>0</v>
      </c>
      <c r="S41" s="5"/>
      <c r="T41" s="5"/>
      <c r="U41" s="5"/>
      <c r="V41" s="6"/>
    </row>
    <row r="42" spans="2:22" ht="15.9" customHeight="1">
      <c r="B42" s="331">
        <v>2025</v>
      </c>
      <c r="C42" s="185" t="s">
        <v>15</v>
      </c>
      <c r="D42" s="185" t="s">
        <v>15</v>
      </c>
      <c r="E42" s="185" t="s">
        <v>15</v>
      </c>
      <c r="F42" s="185" t="s">
        <v>15</v>
      </c>
      <c r="G42" s="185" t="s">
        <v>15</v>
      </c>
      <c r="H42" s="185" t="s">
        <v>15</v>
      </c>
      <c r="I42" s="185" t="s">
        <v>15</v>
      </c>
      <c r="J42" s="185" t="s">
        <v>15</v>
      </c>
      <c r="K42" s="187">
        <f>+calcFRB!$D$74</f>
        <v>0.5</v>
      </c>
      <c r="L42" s="187">
        <f>+calcFRB!$D$84</f>
        <v>0.5</v>
      </c>
      <c r="M42" s="187">
        <f>+calcFRB!$D$94</f>
        <v>0.25</v>
      </c>
      <c r="N42" s="187">
        <f>+calcFRB!$D$104</f>
        <v>0</v>
      </c>
      <c r="O42" s="187">
        <f>+calcFRB!$D$104</f>
        <v>0</v>
      </c>
      <c r="P42" s="187">
        <f>+calcFRB!$D$104</f>
        <v>0</v>
      </c>
      <c r="Q42" s="187">
        <f>+calcFRB!$D$104</f>
        <v>0</v>
      </c>
      <c r="S42" s="5"/>
      <c r="T42" s="5"/>
      <c r="U42" s="5"/>
      <c r="V42" s="6"/>
    </row>
    <row r="43" spans="2:22" ht="15.9" customHeight="1">
      <c r="B43" s="331">
        <v>2026</v>
      </c>
      <c r="C43" s="185" t="s">
        <v>15</v>
      </c>
      <c r="D43" s="185" t="s">
        <v>15</v>
      </c>
      <c r="E43" s="185" t="s">
        <v>15</v>
      </c>
      <c r="F43" s="185" t="s">
        <v>15</v>
      </c>
      <c r="G43" s="185" t="s">
        <v>15</v>
      </c>
      <c r="H43" s="185" t="s">
        <v>15</v>
      </c>
      <c r="I43" s="185" t="s">
        <v>15</v>
      </c>
      <c r="J43" s="185" t="s">
        <v>15</v>
      </c>
      <c r="K43" s="185" t="s">
        <v>15</v>
      </c>
      <c r="L43" s="187">
        <f>+calcFRB!$D$114</f>
        <v>0</v>
      </c>
      <c r="M43" s="187">
        <f>+calcFRB!$D$114</f>
        <v>0</v>
      </c>
      <c r="N43" s="187">
        <f>+calcFRB!$D$114</f>
        <v>0</v>
      </c>
      <c r="O43" s="187">
        <f>+calcFRB!$D$114</f>
        <v>0</v>
      </c>
      <c r="P43" s="187">
        <f>+calcFRB!$D$114</f>
        <v>0</v>
      </c>
      <c r="Q43" s="187">
        <f>+calcFRB!$D$114</f>
        <v>0</v>
      </c>
      <c r="S43" s="5"/>
      <c r="T43" s="5"/>
      <c r="U43" s="5"/>
      <c r="V43" s="6"/>
    </row>
    <row r="44" spans="2:22" ht="15.9" customHeight="1">
      <c r="B44" s="331">
        <v>2027</v>
      </c>
      <c r="C44" s="185" t="s">
        <v>15</v>
      </c>
      <c r="D44" s="185" t="s">
        <v>15</v>
      </c>
      <c r="E44" s="185" t="s">
        <v>15</v>
      </c>
      <c r="F44" s="185" t="s">
        <v>15</v>
      </c>
      <c r="G44" s="185" t="s">
        <v>15</v>
      </c>
      <c r="H44" s="185" t="s">
        <v>15</v>
      </c>
      <c r="I44" s="185" t="s">
        <v>15</v>
      </c>
      <c r="J44" s="185" t="s">
        <v>15</v>
      </c>
      <c r="K44" s="185" t="s">
        <v>15</v>
      </c>
      <c r="L44" s="185" t="s">
        <v>15</v>
      </c>
      <c r="M44" s="187">
        <f>+calcFRB!$D$115</f>
        <v>0</v>
      </c>
      <c r="N44" s="187">
        <f>+calcFRB!$D$115</f>
        <v>0</v>
      </c>
      <c r="O44" s="187">
        <f>+calcFRB!$D$115</f>
        <v>0</v>
      </c>
      <c r="P44" s="187">
        <f>+calcFRB!$D$115</f>
        <v>0</v>
      </c>
      <c r="Q44" s="187">
        <f>+calcFRB!$D$115</f>
        <v>0</v>
      </c>
      <c r="S44" s="5"/>
      <c r="T44" s="5"/>
      <c r="U44" s="5"/>
      <c r="V44" s="6"/>
    </row>
    <row r="45" spans="2:22" ht="15.9" customHeight="1">
      <c r="B45" s="331">
        <v>2028</v>
      </c>
      <c r="C45" s="185" t="s">
        <v>15</v>
      </c>
      <c r="D45" s="185" t="s">
        <v>15</v>
      </c>
      <c r="E45" s="185" t="s">
        <v>15</v>
      </c>
      <c r="F45" s="185" t="s">
        <v>15</v>
      </c>
      <c r="G45" s="185" t="s">
        <v>15</v>
      </c>
      <c r="H45" s="185" t="s">
        <v>15</v>
      </c>
      <c r="I45" s="185" t="s">
        <v>15</v>
      </c>
      <c r="J45" s="185" t="s">
        <v>15</v>
      </c>
      <c r="K45" s="185" t="s">
        <v>15</v>
      </c>
      <c r="L45" s="185" t="s">
        <v>15</v>
      </c>
      <c r="M45" s="185" t="s">
        <v>15</v>
      </c>
      <c r="N45" s="187">
        <f>+calcFRB!$D$116</f>
        <v>0</v>
      </c>
      <c r="O45" s="187">
        <f>+calcFRB!$D$116</f>
        <v>0</v>
      </c>
      <c r="P45" s="187">
        <f>+calcFRB!$D$116</f>
        <v>0</v>
      </c>
      <c r="Q45" s="187">
        <f>+calcFRB!$D$116</f>
        <v>0</v>
      </c>
      <c r="S45" s="5"/>
      <c r="T45" s="5"/>
      <c r="U45" s="5"/>
      <c r="V45" s="6"/>
    </row>
    <row r="46" spans="2:22" ht="15.9" customHeight="1">
      <c r="B46" s="331">
        <v>2029</v>
      </c>
      <c r="C46" s="185" t="s">
        <v>15</v>
      </c>
      <c r="D46" s="185" t="s">
        <v>15</v>
      </c>
      <c r="E46" s="185" t="s">
        <v>15</v>
      </c>
      <c r="F46" s="185" t="s">
        <v>15</v>
      </c>
      <c r="G46" s="185" t="s">
        <v>15</v>
      </c>
      <c r="H46" s="185" t="s">
        <v>15</v>
      </c>
      <c r="I46" s="185" t="s">
        <v>15</v>
      </c>
      <c r="J46" s="185" t="s">
        <v>15</v>
      </c>
      <c r="K46" s="185" t="s">
        <v>15</v>
      </c>
      <c r="L46" s="185" t="s">
        <v>15</v>
      </c>
      <c r="M46" s="185" t="s">
        <v>15</v>
      </c>
      <c r="N46" s="185" t="s">
        <v>15</v>
      </c>
      <c r="O46" s="187">
        <f>+calcFRB!$D$117</f>
        <v>0</v>
      </c>
      <c r="P46" s="187">
        <f>+calcFRB!$D$117</f>
        <v>0</v>
      </c>
      <c r="Q46" s="187">
        <f>+calcFRB!$D$117</f>
        <v>0</v>
      </c>
      <c r="S46" s="5"/>
      <c r="T46" s="5"/>
      <c r="U46" s="5"/>
      <c r="V46" s="6"/>
    </row>
    <row r="47" spans="2:22" ht="15.9" customHeight="1">
      <c r="B47" s="331">
        <v>2030</v>
      </c>
      <c r="C47" s="185" t="s">
        <v>15</v>
      </c>
      <c r="D47" s="185" t="s">
        <v>15</v>
      </c>
      <c r="E47" s="185" t="s">
        <v>15</v>
      </c>
      <c r="F47" s="185" t="s">
        <v>15</v>
      </c>
      <c r="G47" s="185" t="s">
        <v>15</v>
      </c>
      <c r="H47" s="185" t="s">
        <v>15</v>
      </c>
      <c r="I47" s="185" t="s">
        <v>15</v>
      </c>
      <c r="J47" s="185" t="s">
        <v>15</v>
      </c>
      <c r="K47" s="185" t="s">
        <v>15</v>
      </c>
      <c r="L47" s="185" t="s">
        <v>15</v>
      </c>
      <c r="M47" s="185" t="s">
        <v>15</v>
      </c>
      <c r="N47" s="185" t="s">
        <v>15</v>
      </c>
      <c r="O47" s="185" t="s">
        <v>15</v>
      </c>
      <c r="P47" s="187">
        <f>+calcFRB!$D$118</f>
        <v>0</v>
      </c>
      <c r="Q47" s="187">
        <f>+calcFRB!$D$118</f>
        <v>0</v>
      </c>
      <c r="S47" s="5"/>
      <c r="T47" s="5"/>
      <c r="U47" s="5"/>
      <c r="V47" s="6"/>
    </row>
    <row r="48" spans="2:22" ht="15.9" customHeight="1">
      <c r="B48" s="331">
        <v>2031</v>
      </c>
      <c r="C48" s="185" t="s">
        <v>15</v>
      </c>
      <c r="D48" s="185" t="s">
        <v>15</v>
      </c>
      <c r="E48" s="185" t="s">
        <v>15</v>
      </c>
      <c r="F48" s="185" t="s">
        <v>15</v>
      </c>
      <c r="G48" s="185" t="s">
        <v>15</v>
      </c>
      <c r="H48" s="185" t="s">
        <v>15</v>
      </c>
      <c r="I48" s="185" t="s">
        <v>15</v>
      </c>
      <c r="J48" s="185" t="s">
        <v>15</v>
      </c>
      <c r="K48" s="185" t="s">
        <v>15</v>
      </c>
      <c r="L48" s="185" t="s">
        <v>15</v>
      </c>
      <c r="M48" s="185" t="s">
        <v>15</v>
      </c>
      <c r="N48" s="185" t="s">
        <v>15</v>
      </c>
      <c r="O48" s="185" t="s">
        <v>15</v>
      </c>
      <c r="P48" s="185" t="s">
        <v>15</v>
      </c>
      <c r="Q48" s="187">
        <f>+calcFRB!$D$119</f>
        <v>0</v>
      </c>
      <c r="S48" s="5"/>
      <c r="T48" s="5"/>
      <c r="U48" s="5"/>
      <c r="V48" s="6"/>
    </row>
    <row r="49" spans="2:22" ht="15.9" customHeight="1">
      <c r="S49" s="5"/>
      <c r="T49" s="5"/>
      <c r="U49" s="5"/>
      <c r="V49" s="6"/>
    </row>
    <row r="50" spans="2:22" ht="15.75" customHeight="1">
      <c r="S50" s="5"/>
      <c r="T50" s="5"/>
      <c r="U50" s="5"/>
      <c r="V50" s="6"/>
    </row>
    <row r="51" spans="2:22" ht="15.9" customHeight="1">
      <c r="B51" s="326" t="s">
        <v>303</v>
      </c>
      <c r="C51" s="277"/>
      <c r="D51" s="277"/>
      <c r="E51" s="277"/>
      <c r="F51" s="277"/>
      <c r="G51" s="277"/>
      <c r="H51" s="277"/>
      <c r="I51" s="277"/>
      <c r="J51" s="277"/>
      <c r="K51" s="277"/>
      <c r="L51" s="277"/>
      <c r="M51" s="277"/>
      <c r="N51" s="277"/>
      <c r="O51" s="277"/>
      <c r="P51" s="277"/>
      <c r="S51" s="279"/>
      <c r="T51" s="279"/>
      <c r="U51" s="279"/>
      <c r="V51" s="280"/>
    </row>
    <row r="52" spans="2:22" ht="15.9" customHeight="1">
      <c r="B52" s="322" t="s">
        <v>268</v>
      </c>
      <c r="C52" s="395" t="s">
        <v>120</v>
      </c>
      <c r="D52" s="395"/>
      <c r="E52" s="395"/>
      <c r="F52" s="395"/>
      <c r="G52" s="395"/>
      <c r="H52" s="395"/>
      <c r="I52" s="395"/>
      <c r="J52" s="395"/>
      <c r="K52" s="395"/>
      <c r="L52" s="395"/>
      <c r="M52" s="395"/>
      <c r="N52" s="395"/>
      <c r="O52" s="395"/>
      <c r="P52" s="395"/>
      <c r="Q52" s="395"/>
      <c r="S52" s="279"/>
      <c r="T52" s="279"/>
      <c r="U52" s="279"/>
      <c r="V52" s="280"/>
    </row>
    <row r="53" spans="2:22" ht="15.9" customHeight="1">
      <c r="B53" s="330" t="s">
        <v>121</v>
      </c>
      <c r="C53" s="316">
        <v>2017</v>
      </c>
      <c r="D53" s="316">
        <v>2018</v>
      </c>
      <c r="E53" s="316">
        <v>2019</v>
      </c>
      <c r="F53" s="316">
        <v>2020</v>
      </c>
      <c r="G53" s="316">
        <v>2021</v>
      </c>
      <c r="H53" s="316">
        <v>2022</v>
      </c>
      <c r="I53" s="316">
        <v>2023</v>
      </c>
      <c r="J53" s="316">
        <v>2024</v>
      </c>
      <c r="K53" s="316">
        <v>2025</v>
      </c>
      <c r="L53" s="316">
        <v>2026</v>
      </c>
      <c r="M53" s="316">
        <v>2027</v>
      </c>
      <c r="N53" s="316">
        <v>2028</v>
      </c>
      <c r="O53" s="316">
        <v>2029</v>
      </c>
      <c r="P53" s="316">
        <v>2030</v>
      </c>
      <c r="Q53" s="316">
        <v>2031</v>
      </c>
      <c r="S53" s="279"/>
      <c r="T53" s="279"/>
      <c r="U53" s="279"/>
      <c r="V53" s="280"/>
    </row>
    <row r="54" spans="2:22" ht="15.9" customHeight="1">
      <c r="B54" s="331">
        <v>2017</v>
      </c>
      <c r="C54" s="189">
        <f>IF(OR(calcFRB!$B$7=3,calcFRB!$B$7=6),C12,"-")</f>
        <v>1</v>
      </c>
      <c r="D54" s="189">
        <f>IF(OR(calcFRB!$B$7=3,calcFRB!$B$7=6),D12,"-")</f>
        <v>1</v>
      </c>
      <c r="E54" s="189">
        <f>IF(OR(calcFRB!$B$7=3,calcFRB!$B$7=6),E12,"-")</f>
        <v>1</v>
      </c>
      <c r="F54" s="189">
        <f>IF(OR(calcFRB!$B$7=3,calcFRB!$B$7=6),F12,"-")</f>
        <v>0.96299999999999997</v>
      </c>
      <c r="G54" s="189">
        <f>IF(OR(calcFRB!$B$7=3,calcFRB!$B$7=6),G12,"-")</f>
        <v>0.96299999999999997</v>
      </c>
      <c r="H54" s="189">
        <f>IF(OR(calcFRB!$B$7=3,calcFRB!$B$7=6),H12,"-")</f>
        <v>0.96299999999999997</v>
      </c>
      <c r="I54" s="189">
        <f>IF(OR(calcFRB!$B$7=3,calcFRB!$B$7=6),I12,"-")</f>
        <v>0.96299999999999997</v>
      </c>
      <c r="J54" s="189">
        <f>IF(OR(calcFRB!$B$7=3,calcFRB!$B$7=6),J12,"-")</f>
        <v>0.96299999999999997</v>
      </c>
      <c r="K54" s="189">
        <f>IF(OR(calcFRB!$B$7=3,calcFRB!$B$7=6),K12,"-")</f>
        <v>0.96299999999999997</v>
      </c>
      <c r="L54" s="189">
        <f>IF(OR(calcFRB!$B$7=3,calcFRB!$B$7=6),L12,"-")</f>
        <v>0.7</v>
      </c>
      <c r="M54" s="189">
        <f>IF(OR(calcFRB!$B$7=3,calcFRB!$B$7=6),M12,"-")</f>
        <v>0.65</v>
      </c>
      <c r="N54" s="189">
        <f>IF(OR(calcFRB!$B$7=3,calcFRB!$B$7=6),N12,"-")</f>
        <v>0.6</v>
      </c>
      <c r="O54" s="189">
        <f>IF(OR(calcFRB!$B$7=3,calcFRB!$B$7=6),O12,"-")</f>
        <v>0.55000000000000004</v>
      </c>
      <c r="P54" s="189">
        <f>IF(OR(calcFRB!$B$7=3,calcFRB!$B$7=6),P12,"-")</f>
        <v>0.5</v>
      </c>
      <c r="Q54" s="189">
        <f>IF(OR(calcFRB!$B$7=3,calcFRB!$B$7=6),Q12,"-")</f>
        <v>0.5</v>
      </c>
      <c r="S54" s="279"/>
      <c r="T54" s="279"/>
      <c r="U54" s="279"/>
      <c r="V54" s="280"/>
    </row>
    <row r="55" spans="2:22" ht="15.9" customHeight="1">
      <c r="B55" s="331">
        <v>2018</v>
      </c>
      <c r="C55" s="185" t="s">
        <v>15</v>
      </c>
      <c r="D55" s="189">
        <f>IF(OR(calcFRB!$B$7=3,calcFRB!$B$7=6),D13,"-")</f>
        <v>1</v>
      </c>
      <c r="E55" s="189">
        <f>IF(OR(calcFRB!$B$7=3,calcFRB!$B$7=6),E13,"-")</f>
        <v>1</v>
      </c>
      <c r="F55" s="189">
        <f>IF(OR(calcFRB!$B$7=3,calcFRB!$B$7=6),F13,"-")</f>
        <v>0.96299999999999997</v>
      </c>
      <c r="G55" s="189">
        <f>IF(OR(calcFRB!$B$7=3,calcFRB!$B$7=6),G13,"-")</f>
        <v>0.96299999999999997</v>
      </c>
      <c r="H55" s="189">
        <f>IF(OR(calcFRB!$B$7=3,calcFRB!$B$7=6),H13,"-")</f>
        <v>0.96299999999999997</v>
      </c>
      <c r="I55" s="189">
        <f>IF(OR(calcFRB!$B$7=3,calcFRB!$B$7=6),I13,"-")</f>
        <v>0.96299999999999997</v>
      </c>
      <c r="J55" s="189">
        <f>IF(OR(calcFRB!$B$7=3,calcFRB!$B$7=6),J13,"-")</f>
        <v>0.96299999999999997</v>
      </c>
      <c r="K55" s="189">
        <f>IF(OR(calcFRB!$B$7=3,calcFRB!$B$7=6),K13,"-")</f>
        <v>0.96299999999999997</v>
      </c>
      <c r="L55" s="189">
        <f>IF(OR(calcFRB!$B$7=3,calcFRB!$B$7=6),L13,"-")</f>
        <v>0.96299999999999997</v>
      </c>
      <c r="M55" s="189">
        <f>IF(OR(calcFRB!$B$7=3,calcFRB!$B$7=6),M13,"-")</f>
        <v>0.96299999999999997</v>
      </c>
      <c r="N55" s="189">
        <f>IF(OR(calcFRB!$B$7=3,calcFRB!$B$7=6),N13,"-")</f>
        <v>0.96299999999999997</v>
      </c>
      <c r="O55" s="189">
        <f>IF(OR(calcFRB!$B$7=3,calcFRB!$B$7=6),O13,"-")</f>
        <v>0.96299999999999997</v>
      </c>
      <c r="P55" s="189">
        <f>IF(OR(calcFRB!$B$7=3,calcFRB!$B$7=6),P13,"-")</f>
        <v>0.96299999999999997</v>
      </c>
      <c r="Q55" s="189">
        <f>IF(OR(calcFRB!$B$7=3,calcFRB!$B$7=6),Q13,"-")</f>
        <v>0.96299999999999997</v>
      </c>
      <c r="S55" s="279"/>
      <c r="T55" s="279"/>
      <c r="U55" s="279"/>
      <c r="V55" s="280"/>
    </row>
    <row r="56" spans="2:22" ht="15.9" customHeight="1">
      <c r="B56" s="331">
        <v>2019</v>
      </c>
      <c r="C56" s="185" t="s">
        <v>15</v>
      </c>
      <c r="D56" s="185" t="s">
        <v>15</v>
      </c>
      <c r="E56" s="189">
        <f>IF(OR(calcFRB!$B$7=3,calcFRB!$B$7=6),E14,"-")</f>
        <v>1</v>
      </c>
      <c r="F56" s="189">
        <f>IF(OR(calcFRB!$B$7=3,calcFRB!$B$7=6),F14,"-")</f>
        <v>0.96299999999999997</v>
      </c>
      <c r="G56" s="189">
        <f>IF(OR(calcFRB!$B$7=3,calcFRB!$B$7=6),G14,"-")</f>
        <v>0.96299999999999997</v>
      </c>
      <c r="H56" s="189">
        <f>IF(OR(calcFRB!$B$7=3,calcFRB!$B$7=6),H14,"-")</f>
        <v>0.96299999999999997</v>
      </c>
      <c r="I56" s="189">
        <f>IF(OR(calcFRB!$B$7=3,calcFRB!$B$7=6),I14,"-")</f>
        <v>0.96299999999999997</v>
      </c>
      <c r="J56" s="189">
        <f>IF(OR(calcFRB!$B$7=3,calcFRB!$B$7=6),J14,"-")</f>
        <v>0.96299999999999997</v>
      </c>
      <c r="K56" s="189">
        <f>IF(OR(calcFRB!$B$7=3,calcFRB!$B$7=6),K14,"-")</f>
        <v>0.96299999999999997</v>
      </c>
      <c r="L56" s="189">
        <f>IF(OR(calcFRB!$B$7=3,calcFRB!$B$7=6),L14,"-")</f>
        <v>0.96299999999999997</v>
      </c>
      <c r="M56" s="189">
        <f>IF(OR(calcFRB!$B$7=3,calcFRB!$B$7=6),M14,"-")</f>
        <v>0.96299999999999997</v>
      </c>
      <c r="N56" s="189">
        <f>IF(OR(calcFRB!$B$7=3,calcFRB!$B$7=6),N14,"-")</f>
        <v>0.96299999999999997</v>
      </c>
      <c r="O56" s="189">
        <f>IF(OR(calcFRB!$B$7=3,calcFRB!$B$7=6),O14,"-")</f>
        <v>0.96299999999999997</v>
      </c>
      <c r="P56" s="189">
        <f>IF(OR(calcFRB!$B$7=3,calcFRB!$B$7=6),P14,"-")</f>
        <v>0.96299999999999997</v>
      </c>
      <c r="Q56" s="189">
        <f>IF(OR(calcFRB!$B$7=3,calcFRB!$B$7=6),Q14,"-")</f>
        <v>0.96299999999999997</v>
      </c>
      <c r="S56" s="279"/>
      <c r="T56" s="279"/>
      <c r="U56" s="279"/>
      <c r="V56" s="280"/>
    </row>
    <row r="57" spans="2:22" ht="15.9" customHeight="1">
      <c r="B57" s="331">
        <v>2020</v>
      </c>
      <c r="C57" s="185" t="s">
        <v>15</v>
      </c>
      <c r="D57" s="185" t="s">
        <v>15</v>
      </c>
      <c r="E57" s="185" t="s">
        <v>15</v>
      </c>
      <c r="F57" s="189">
        <f>IF(OR(calcFRB!$B$7=3,calcFRB!$B$7=6),F15,"-")</f>
        <v>0.96299999999999997</v>
      </c>
      <c r="G57" s="189">
        <f>IF(OR(calcFRB!$B$7=3,calcFRB!$B$7=6),G15,"-")</f>
        <v>0.96299999999999997</v>
      </c>
      <c r="H57" s="189">
        <f>IF(OR(calcFRB!$B$7=3,calcFRB!$B$7=6),H15,"-")</f>
        <v>0.96299999999999997</v>
      </c>
      <c r="I57" s="189">
        <f>IF(OR(calcFRB!$B$7=3,calcFRB!$B$7=6),I15,"-")</f>
        <v>0.96299999999999997</v>
      </c>
      <c r="J57" s="189">
        <f>IF(OR(calcFRB!$B$7=3,calcFRB!$B$7=6),J15,"-")</f>
        <v>0.96299999999999997</v>
      </c>
      <c r="K57" s="189">
        <f>IF(OR(calcFRB!$B$7=3,calcFRB!$B$7=6),K15,"-")</f>
        <v>0.96299999999999997</v>
      </c>
      <c r="L57" s="189">
        <f>IF(OR(calcFRB!$B$7=3,calcFRB!$B$7=6),L15,"-")</f>
        <v>0.96299999999999997</v>
      </c>
      <c r="M57" s="189">
        <f>IF(OR(calcFRB!$B$7=3,calcFRB!$B$7=6),M15,"-")</f>
        <v>0.96299999999999997</v>
      </c>
      <c r="N57" s="189">
        <f>IF(OR(calcFRB!$B$7=3,calcFRB!$B$7=6),N15,"-")</f>
        <v>0.96299999999999997</v>
      </c>
      <c r="O57" s="189">
        <f>IF(OR(calcFRB!$B$7=3,calcFRB!$B$7=6),O15,"-")</f>
        <v>0.96299999999999997</v>
      </c>
      <c r="P57" s="189">
        <f>IF(OR(calcFRB!$B$7=3,calcFRB!$B$7=6),P15,"-")</f>
        <v>0.96299999999999997</v>
      </c>
      <c r="Q57" s="189">
        <f>IF(OR(calcFRB!$B$7=3,calcFRB!$B$7=6),Q15,"-")</f>
        <v>0.96299999999999997</v>
      </c>
      <c r="S57" s="279"/>
      <c r="T57" s="279"/>
      <c r="U57" s="279"/>
      <c r="V57" s="280"/>
    </row>
    <row r="58" spans="2:22" ht="15.9" customHeight="1">
      <c r="B58" s="331">
        <v>2021</v>
      </c>
      <c r="C58" s="185" t="s">
        <v>15</v>
      </c>
      <c r="D58" s="185" t="s">
        <v>15</v>
      </c>
      <c r="E58" s="185" t="s">
        <v>15</v>
      </c>
      <c r="F58" s="281" t="s">
        <v>15</v>
      </c>
      <c r="G58" s="189">
        <f>IF(OR(calcFRB!$B$7=3,calcFRB!$B$7=6),G16,"-")</f>
        <v>0.96299999999999997</v>
      </c>
      <c r="H58" s="189">
        <f>IF(OR(calcFRB!$B$7=3,calcFRB!$B$7=6),H16,"-")</f>
        <v>0.96299999999999997</v>
      </c>
      <c r="I58" s="189">
        <f>IF(OR(calcFRB!$B$7=3,calcFRB!$B$7=6),I16,"-")</f>
        <v>0.96299999999999997</v>
      </c>
      <c r="J58" s="189">
        <f>IF(OR(calcFRB!$B$7=3,calcFRB!$B$7=6),J16,"-")</f>
        <v>0.96299999999999997</v>
      </c>
      <c r="K58" s="189">
        <f>IF(OR(calcFRB!$B$7=3,calcFRB!$B$7=6),K16,"-")</f>
        <v>0.96299999999999997</v>
      </c>
      <c r="L58" s="189">
        <f>IF(OR(calcFRB!$B$7=3,calcFRB!$B$7=6),L16,"-")</f>
        <v>0.96299999999999997</v>
      </c>
      <c r="M58" s="189">
        <f>IF(OR(calcFRB!$B$7=3,calcFRB!$B$7=6),M16,"-")</f>
        <v>0.96299999999999997</v>
      </c>
      <c r="N58" s="189">
        <f>IF(OR(calcFRB!$B$7=3,calcFRB!$B$7=6),N16,"-")</f>
        <v>0.96299999999999997</v>
      </c>
      <c r="O58" s="189">
        <f>IF(OR(calcFRB!$B$7=3,calcFRB!$B$7=6),O16,"-")</f>
        <v>0.96299999999999997</v>
      </c>
      <c r="P58" s="189">
        <f>IF(OR(calcFRB!$B$7=3,calcFRB!$B$7=6),P16,"-")</f>
        <v>0.96299999999999997</v>
      </c>
      <c r="Q58" s="189">
        <f>IF(OR(calcFRB!$B$7=3,calcFRB!$B$7=6),Q16,"-")</f>
        <v>0.96299999999999997</v>
      </c>
      <c r="S58" s="279"/>
      <c r="T58" s="279"/>
      <c r="U58" s="279"/>
      <c r="V58" s="280"/>
    </row>
    <row r="59" spans="2:22" ht="15.9" customHeight="1">
      <c r="B59" s="331">
        <v>2022</v>
      </c>
      <c r="C59" s="185" t="s">
        <v>15</v>
      </c>
      <c r="D59" s="185" t="s">
        <v>15</v>
      </c>
      <c r="E59" s="185" t="s">
        <v>15</v>
      </c>
      <c r="F59" s="281" t="s">
        <v>15</v>
      </c>
      <c r="G59" s="281" t="s">
        <v>15</v>
      </c>
      <c r="H59" s="189">
        <f>IF(OR(calcFRB!$B$7=3,calcFRB!$B$7=6),H17,"-")</f>
        <v>0.96299999999999997</v>
      </c>
      <c r="I59" s="189">
        <f>IF(OR(calcFRB!$B$7=3,calcFRB!$B$7=6),I17,"-")</f>
        <v>0.96299999999999997</v>
      </c>
      <c r="J59" s="189">
        <f>IF(OR(calcFRB!$B$7=3,calcFRB!$B$7=6),J17,"-")</f>
        <v>0.96299999999999997</v>
      </c>
      <c r="K59" s="189">
        <f>IF(OR(calcFRB!$B$7=3,calcFRB!$B$7=6),K17,"-")</f>
        <v>0.96299999999999997</v>
      </c>
      <c r="L59" s="189">
        <f>IF(OR(calcFRB!$B$7=3,calcFRB!$B$7=6),L17,"-")</f>
        <v>0.96299999999999997</v>
      </c>
      <c r="M59" s="189">
        <f>IF(OR(calcFRB!$B$7=3,calcFRB!$B$7=6),M17,"-")</f>
        <v>0.96299999999999997</v>
      </c>
      <c r="N59" s="189">
        <f>IF(OR(calcFRB!$B$7=3,calcFRB!$B$7=6),N17,"-")</f>
        <v>0.96299999999999997</v>
      </c>
      <c r="O59" s="189">
        <f>IF(OR(calcFRB!$B$7=3,calcFRB!$B$7=6),O17,"-")</f>
        <v>0.96299999999999997</v>
      </c>
      <c r="P59" s="189">
        <f>IF(OR(calcFRB!$B$7=3,calcFRB!$B$7=6),P17,"-")</f>
        <v>0.96299999999999997</v>
      </c>
      <c r="Q59" s="189">
        <f>IF(OR(calcFRB!$B$7=3,calcFRB!$B$7=6),Q17,"-")</f>
        <v>0.96299999999999997</v>
      </c>
      <c r="S59" s="279"/>
      <c r="T59" s="279"/>
      <c r="U59" s="279"/>
      <c r="V59" s="280"/>
    </row>
    <row r="60" spans="2:22" ht="15.9" customHeight="1">
      <c r="B60" s="331" t="s">
        <v>125</v>
      </c>
      <c r="C60" s="185" t="s">
        <v>15</v>
      </c>
      <c r="D60" s="185" t="s">
        <v>15</v>
      </c>
      <c r="E60" s="185" t="s">
        <v>15</v>
      </c>
      <c r="F60" s="185" t="s">
        <v>15</v>
      </c>
      <c r="G60" s="185" t="s">
        <v>15</v>
      </c>
      <c r="H60" s="185" t="s">
        <v>15</v>
      </c>
      <c r="I60" s="189">
        <f>IF(OR(calcFRB!$B$7=3,calcFRB!$B$7=6),I18,"-")</f>
        <v>0.96299999999999997</v>
      </c>
      <c r="J60" s="189">
        <f>IF(OR(calcFRB!$B$7=3,calcFRB!$B$7=6),J18,"-")</f>
        <v>0.96299999999999997</v>
      </c>
      <c r="K60" s="189">
        <f>IF(OR(calcFRB!$B$7=3,calcFRB!$B$7=6),K18,"-")</f>
        <v>0.96299999999999997</v>
      </c>
      <c r="L60" s="189">
        <f>IF(OR(calcFRB!$B$7=3,calcFRB!$B$7=6),L18,"-")</f>
        <v>0.96299999999999997</v>
      </c>
      <c r="M60" s="189">
        <f>IF(OR(calcFRB!$B$7=3,calcFRB!$B$7=6),M18,"-")</f>
        <v>0.96299999999999997</v>
      </c>
      <c r="N60" s="189">
        <f>IF(OR(calcFRB!$B$7=3,calcFRB!$B$7=6),N18,"-")</f>
        <v>0.96299999999999997</v>
      </c>
      <c r="O60" s="189">
        <f>IF(OR(calcFRB!$B$7=3,calcFRB!$B$7=6),O18,"-")</f>
        <v>0.96299999999999997</v>
      </c>
      <c r="P60" s="189">
        <f>IF(OR(calcFRB!$B$7=3,calcFRB!$B$7=6),P18,"-")</f>
        <v>0.96299999999999997</v>
      </c>
      <c r="Q60" s="189">
        <f>IF(OR(calcFRB!$B$7=3,calcFRB!$B$7=6),Q18,"-")</f>
        <v>0.96299999999999997</v>
      </c>
      <c r="S60" s="279"/>
      <c r="T60" s="279"/>
      <c r="U60" s="279"/>
      <c r="V60" s="280"/>
    </row>
    <row r="61" spans="2:22" ht="15.9" customHeight="1">
      <c r="B61" s="331" t="s">
        <v>126</v>
      </c>
      <c r="C61" s="185" t="s">
        <v>15</v>
      </c>
      <c r="D61" s="185" t="s">
        <v>15</v>
      </c>
      <c r="E61" s="185" t="s">
        <v>15</v>
      </c>
      <c r="F61" s="185" t="s">
        <v>15</v>
      </c>
      <c r="G61" s="185" t="s">
        <v>15</v>
      </c>
      <c r="H61" s="185" t="s">
        <v>15</v>
      </c>
      <c r="I61" s="189">
        <f>IF(OR(calcFRB!$B$7=3,calcFRB!$B$7=6),I19,"-")</f>
        <v>0.96299999999999997</v>
      </c>
      <c r="J61" s="189">
        <f>IF(OR(calcFRB!$B$7=3,calcFRB!$B$7=6),J19,"-")</f>
        <v>0.96299999999999997</v>
      </c>
      <c r="K61" s="189">
        <f>IF(OR(calcFRB!$B$7=3,calcFRB!$B$7=6),75%,"-")</f>
        <v>0.75</v>
      </c>
      <c r="L61" s="189">
        <f>IF(OR(calcFRB!$B$7=3,calcFRB!$B$7=6),L19,"-")</f>
        <v>0.5</v>
      </c>
      <c r="M61" s="189">
        <f>IF(OR(calcFRB!$B$7=3,calcFRB!$B$7=6),M19,"-")</f>
        <v>0.25</v>
      </c>
      <c r="N61" s="189">
        <f>IF(OR(calcFRB!$B$7=3,calcFRB!$B$7=6),N19,"-")</f>
        <v>0</v>
      </c>
      <c r="O61" s="189">
        <f>IF(OR(calcFRB!$B$7=3,calcFRB!$B$7=6),O19,"-")</f>
        <v>0</v>
      </c>
      <c r="P61" s="189">
        <f>IF(OR(calcFRB!$B$7=3,calcFRB!$B$7=6),P19,"-")</f>
        <v>0</v>
      </c>
      <c r="Q61" s="189">
        <f>IF(OR(calcFRB!$B$7=3,calcFRB!$B$7=6),Q19,"-")</f>
        <v>0</v>
      </c>
      <c r="S61" s="279"/>
      <c r="T61" s="279"/>
      <c r="U61" s="279"/>
      <c r="V61" s="280"/>
    </row>
    <row r="62" spans="2:22" ht="15.9" customHeight="1">
      <c r="B62" s="331">
        <v>2024</v>
      </c>
      <c r="C62" s="185" t="s">
        <v>15</v>
      </c>
      <c r="D62" s="185" t="s">
        <v>15</v>
      </c>
      <c r="E62" s="185" t="s">
        <v>15</v>
      </c>
      <c r="F62" s="185" t="s">
        <v>15</v>
      </c>
      <c r="G62" s="185" t="s">
        <v>15</v>
      </c>
      <c r="H62" s="185" t="s">
        <v>15</v>
      </c>
      <c r="I62" s="185" t="s">
        <v>15</v>
      </c>
      <c r="J62" s="189">
        <f>IF(OR(calcFRB!$B$7=3,calcFRB!$B$7=6),J20,"-")</f>
        <v>0.96299999999999997</v>
      </c>
      <c r="K62" s="189">
        <f>IF(OR(calcFRB!$B$7=3,calcFRB!$B$7=6),75%,"-")</f>
        <v>0.75</v>
      </c>
      <c r="L62" s="189">
        <f>IF(OR(calcFRB!$B$7=3,calcFRB!$B$7=6),L20,"-")</f>
        <v>0.5</v>
      </c>
      <c r="M62" s="189">
        <f>IF(OR(calcFRB!$B$7=3,calcFRB!$B$7=6),M20,"-")</f>
        <v>0.25</v>
      </c>
      <c r="N62" s="189">
        <f>IF(OR(calcFRB!$B$7=3,calcFRB!$B$7=6),N20,"-")</f>
        <v>0</v>
      </c>
      <c r="O62" s="189">
        <f>IF(OR(calcFRB!$B$7=3,calcFRB!$B$7=6),O20,"-")</f>
        <v>0</v>
      </c>
      <c r="P62" s="189">
        <f>IF(OR(calcFRB!$B$7=3,calcFRB!$B$7=6),P20,"-")</f>
        <v>0</v>
      </c>
      <c r="Q62" s="189">
        <f>IF(OR(calcFRB!$B$7=3,calcFRB!$B$7=6),Q20,"-")</f>
        <v>0</v>
      </c>
      <c r="S62" s="279"/>
      <c r="T62" s="279"/>
      <c r="U62" s="279"/>
      <c r="V62" s="280"/>
    </row>
    <row r="63" spans="2:22" ht="15.9" customHeight="1">
      <c r="B63" s="331">
        <v>2025</v>
      </c>
      <c r="C63" s="185" t="s">
        <v>15</v>
      </c>
      <c r="D63" s="185" t="s">
        <v>15</v>
      </c>
      <c r="E63" s="185" t="s">
        <v>15</v>
      </c>
      <c r="F63" s="185" t="s">
        <v>15</v>
      </c>
      <c r="G63" s="185" t="s">
        <v>15</v>
      </c>
      <c r="H63" s="185" t="s">
        <v>15</v>
      </c>
      <c r="I63" s="185" t="s">
        <v>15</v>
      </c>
      <c r="J63" s="185" t="s">
        <v>15</v>
      </c>
      <c r="K63" s="189">
        <f>IF(OR(calcFRB!$B$7=3,calcFRB!$B$7=6),75%,"-")</f>
        <v>0.75</v>
      </c>
      <c r="L63" s="189">
        <f>IF(OR(calcFRB!$B$7=3,calcFRB!$B$7=6),L21,"-")</f>
        <v>0.5</v>
      </c>
      <c r="M63" s="189">
        <f>IF(OR(calcFRB!$B$7=3,calcFRB!$B$7=6),M21,"-")</f>
        <v>0.25</v>
      </c>
      <c r="N63" s="189">
        <f>IF(OR(calcFRB!$B$7=3,calcFRB!$B$7=6),N21,"-")</f>
        <v>0</v>
      </c>
      <c r="O63" s="189">
        <f>IF(OR(calcFRB!$B$7=3,calcFRB!$B$7=6),O21,"-")</f>
        <v>0</v>
      </c>
      <c r="P63" s="189">
        <f>IF(OR(calcFRB!$B$7=3,calcFRB!$B$7=6),P21,"-")</f>
        <v>0</v>
      </c>
      <c r="Q63" s="189">
        <f>IF(OR(calcFRB!$B$7=3,calcFRB!$B$7=6),Q21,"-")</f>
        <v>0</v>
      </c>
      <c r="S63" s="279"/>
      <c r="T63" s="279"/>
      <c r="U63" s="279"/>
      <c r="V63" s="280"/>
    </row>
    <row r="64" spans="2:22" ht="15.9" customHeight="1">
      <c r="B64" s="331">
        <v>2026</v>
      </c>
      <c r="C64" s="185" t="s">
        <v>15</v>
      </c>
      <c r="D64" s="185" t="s">
        <v>15</v>
      </c>
      <c r="E64" s="185" t="s">
        <v>15</v>
      </c>
      <c r="F64" s="185" t="s">
        <v>15</v>
      </c>
      <c r="G64" s="185" t="s">
        <v>15</v>
      </c>
      <c r="H64" s="185" t="s">
        <v>15</v>
      </c>
      <c r="I64" s="185" t="s">
        <v>15</v>
      </c>
      <c r="J64" s="185" t="s">
        <v>15</v>
      </c>
      <c r="K64" s="185" t="s">
        <v>15</v>
      </c>
      <c r="L64" s="189">
        <f>IF(OR(calcFRB!$B$7=3,calcFRB!$B$7=6),L22,"-")</f>
        <v>0</v>
      </c>
      <c r="M64" s="189">
        <f>IF(OR(calcFRB!$B$7=3,calcFRB!$B$7=6),M22,"-")</f>
        <v>0</v>
      </c>
      <c r="N64" s="189">
        <f>IF(OR(calcFRB!$B$7=3,calcFRB!$B$7=6),N22,"-")</f>
        <v>0</v>
      </c>
      <c r="O64" s="189">
        <f>IF(OR(calcFRB!$B$7=3,calcFRB!$B$7=6),O22,"-")</f>
        <v>0</v>
      </c>
      <c r="P64" s="189">
        <f>IF(OR(calcFRB!$B$7=3,calcFRB!$B$7=6),P22,"-")</f>
        <v>0</v>
      </c>
      <c r="Q64" s="189">
        <f>IF(OR(calcFRB!$B$7=3,calcFRB!$B$7=6),Q22,"-")</f>
        <v>0</v>
      </c>
      <c r="S64" s="279"/>
      <c r="T64" s="279"/>
      <c r="U64" s="279"/>
      <c r="V64" s="280"/>
    </row>
    <row r="65" spans="1:22" ht="15.9" customHeight="1">
      <c r="B65" s="331">
        <v>2027</v>
      </c>
      <c r="C65" s="185" t="s">
        <v>15</v>
      </c>
      <c r="D65" s="185" t="s">
        <v>15</v>
      </c>
      <c r="E65" s="185" t="s">
        <v>15</v>
      </c>
      <c r="F65" s="185" t="s">
        <v>15</v>
      </c>
      <c r="G65" s="185" t="s">
        <v>15</v>
      </c>
      <c r="H65" s="185" t="s">
        <v>15</v>
      </c>
      <c r="I65" s="185" t="s">
        <v>15</v>
      </c>
      <c r="J65" s="185" t="s">
        <v>15</v>
      </c>
      <c r="K65" s="185" t="s">
        <v>15</v>
      </c>
      <c r="L65" s="185" t="s">
        <v>15</v>
      </c>
      <c r="M65" s="189">
        <f>IF(OR(calcFRB!$B$7=3,calcFRB!$B$7=6),M23,"-")</f>
        <v>0</v>
      </c>
      <c r="N65" s="189">
        <f>IF(OR(calcFRB!$B$7=3,calcFRB!$B$7=6),N23,"-")</f>
        <v>0</v>
      </c>
      <c r="O65" s="189">
        <f>IF(OR(calcFRB!$B$7=3,calcFRB!$B$7=6),O23,"-")</f>
        <v>0</v>
      </c>
      <c r="P65" s="189">
        <f>IF(OR(calcFRB!$B$7=3,calcFRB!$B$7=6),P23,"-")</f>
        <v>0</v>
      </c>
      <c r="Q65" s="189">
        <f>IF(OR(calcFRB!$B$7=3,calcFRB!$B$7=6),Q23,"-")</f>
        <v>0</v>
      </c>
      <c r="S65" s="279"/>
      <c r="T65" s="279"/>
      <c r="U65" s="279"/>
      <c r="V65" s="280"/>
    </row>
    <row r="66" spans="1:22" ht="15.9" customHeight="1">
      <c r="B66" s="331">
        <v>2028</v>
      </c>
      <c r="C66" s="185" t="s">
        <v>15</v>
      </c>
      <c r="D66" s="185" t="s">
        <v>15</v>
      </c>
      <c r="E66" s="185" t="s">
        <v>15</v>
      </c>
      <c r="F66" s="185" t="s">
        <v>15</v>
      </c>
      <c r="G66" s="185" t="s">
        <v>15</v>
      </c>
      <c r="H66" s="185" t="s">
        <v>15</v>
      </c>
      <c r="I66" s="185" t="s">
        <v>15</v>
      </c>
      <c r="J66" s="185" t="s">
        <v>15</v>
      </c>
      <c r="K66" s="185" t="s">
        <v>15</v>
      </c>
      <c r="L66" s="185" t="s">
        <v>15</v>
      </c>
      <c r="M66" s="185" t="s">
        <v>15</v>
      </c>
      <c r="N66" s="189">
        <f>IF(OR(calcFRB!$B$7=3,calcFRB!$B$7=6),N24,"-")</f>
        <v>0</v>
      </c>
      <c r="O66" s="189">
        <f>IF(OR(calcFRB!$B$7=3,calcFRB!$B$7=6),O24,"-")</f>
        <v>0</v>
      </c>
      <c r="P66" s="189">
        <f>IF(OR(calcFRB!$B$7=3,calcFRB!$B$7=6),P24,"-")</f>
        <v>0</v>
      </c>
      <c r="Q66" s="189">
        <f>IF(OR(calcFRB!$B$7=3,calcFRB!$B$7=6),Q24,"-")</f>
        <v>0</v>
      </c>
      <c r="S66" s="279"/>
      <c r="T66" s="279"/>
      <c r="U66" s="279"/>
      <c r="V66" s="280"/>
    </row>
    <row r="67" spans="1:22" ht="15.9" customHeight="1">
      <c r="B67" s="331">
        <v>2029</v>
      </c>
      <c r="C67" s="185" t="s">
        <v>15</v>
      </c>
      <c r="D67" s="185" t="s">
        <v>15</v>
      </c>
      <c r="E67" s="185" t="s">
        <v>15</v>
      </c>
      <c r="F67" s="185" t="s">
        <v>15</v>
      </c>
      <c r="G67" s="185" t="s">
        <v>15</v>
      </c>
      <c r="H67" s="185" t="s">
        <v>15</v>
      </c>
      <c r="I67" s="185" t="s">
        <v>15</v>
      </c>
      <c r="J67" s="185" t="s">
        <v>15</v>
      </c>
      <c r="K67" s="185" t="s">
        <v>15</v>
      </c>
      <c r="L67" s="185" t="s">
        <v>15</v>
      </c>
      <c r="M67" s="185" t="s">
        <v>15</v>
      </c>
      <c r="N67" s="185" t="s">
        <v>15</v>
      </c>
      <c r="O67" s="189">
        <f>IF(OR(calcFRB!$B$7=3,calcFRB!$B$7=6),O25,"-")</f>
        <v>0</v>
      </c>
      <c r="P67" s="189">
        <f>IF(OR(calcFRB!$B$7=3,calcFRB!$B$7=6),P25,"-")</f>
        <v>0</v>
      </c>
      <c r="Q67" s="189">
        <f>IF(OR(calcFRB!$B$7=3,calcFRB!$B$7=6),Q25,"-")</f>
        <v>0</v>
      </c>
      <c r="S67" s="279"/>
      <c r="T67" s="279"/>
      <c r="U67" s="279"/>
      <c r="V67" s="280"/>
    </row>
    <row r="68" spans="1:22" ht="15.9" customHeight="1">
      <c r="B68" s="331">
        <v>2030</v>
      </c>
      <c r="C68" s="185" t="s">
        <v>15</v>
      </c>
      <c r="D68" s="185" t="s">
        <v>15</v>
      </c>
      <c r="E68" s="185" t="s">
        <v>15</v>
      </c>
      <c r="F68" s="185" t="s">
        <v>15</v>
      </c>
      <c r="G68" s="185" t="s">
        <v>15</v>
      </c>
      <c r="H68" s="185" t="s">
        <v>15</v>
      </c>
      <c r="I68" s="185" t="s">
        <v>15</v>
      </c>
      <c r="J68" s="185" t="s">
        <v>15</v>
      </c>
      <c r="K68" s="185" t="s">
        <v>15</v>
      </c>
      <c r="L68" s="185" t="s">
        <v>15</v>
      </c>
      <c r="M68" s="185" t="s">
        <v>15</v>
      </c>
      <c r="N68" s="185" t="s">
        <v>15</v>
      </c>
      <c r="O68" s="185" t="s">
        <v>15</v>
      </c>
      <c r="P68" s="189">
        <f>IF(OR(calcFRB!$B$7=3,calcFRB!$B$7=6),P26,"-")</f>
        <v>0</v>
      </c>
      <c r="Q68" s="189">
        <f>IF(OR(calcFRB!$B$7=3,calcFRB!$B$7=6),Q26,"-")</f>
        <v>0</v>
      </c>
      <c r="S68" s="279"/>
      <c r="T68" s="279"/>
      <c r="U68" s="279"/>
      <c r="V68" s="280"/>
    </row>
    <row r="69" spans="1:22" ht="15.9" customHeight="1">
      <c r="B69" s="331">
        <v>2031</v>
      </c>
      <c r="C69" s="185" t="s">
        <v>15</v>
      </c>
      <c r="D69" s="185" t="s">
        <v>15</v>
      </c>
      <c r="E69" s="185" t="s">
        <v>15</v>
      </c>
      <c r="F69" s="185" t="s">
        <v>15</v>
      </c>
      <c r="G69" s="185" t="s">
        <v>15</v>
      </c>
      <c r="H69" s="185" t="s">
        <v>15</v>
      </c>
      <c r="I69" s="185" t="s">
        <v>15</v>
      </c>
      <c r="J69" s="185" t="s">
        <v>15</v>
      </c>
      <c r="K69" s="185" t="s">
        <v>15</v>
      </c>
      <c r="L69" s="185" t="s">
        <v>15</v>
      </c>
      <c r="M69" s="185" t="s">
        <v>15</v>
      </c>
      <c r="N69" s="185" t="s">
        <v>15</v>
      </c>
      <c r="O69" s="185" t="s">
        <v>15</v>
      </c>
      <c r="P69" s="185" t="s">
        <v>15</v>
      </c>
      <c r="Q69" s="189">
        <f>IF(OR(calcFRB!$B$7=3,calcFRB!$B$7=6),Q27,"-")</f>
        <v>0</v>
      </c>
      <c r="S69" s="279"/>
      <c r="T69" s="279"/>
      <c r="U69" s="279"/>
      <c r="V69" s="280"/>
    </row>
    <row r="70" spans="1:22" ht="15.9" customHeight="1">
      <c r="S70" s="279"/>
      <c r="T70" s="279"/>
      <c r="U70" s="279"/>
      <c r="V70" s="280"/>
    </row>
    <row r="71" spans="1:22" ht="15.9" customHeight="1">
      <c r="A71" s="280"/>
      <c r="B71" s="280"/>
      <c r="C71" s="280"/>
      <c r="D71" s="280"/>
      <c r="E71" s="280"/>
      <c r="F71" s="280"/>
      <c r="G71" s="280"/>
      <c r="H71" s="280"/>
      <c r="I71" s="280"/>
      <c r="J71" s="280"/>
      <c r="K71" s="280"/>
      <c r="L71" s="280"/>
      <c r="M71" s="280"/>
      <c r="N71" s="280"/>
      <c r="O71" s="280"/>
      <c r="P71" s="280"/>
      <c r="Q71" s="280"/>
      <c r="R71" s="280"/>
      <c r="S71" s="279"/>
      <c r="T71" s="279"/>
      <c r="U71" s="279"/>
      <c r="V71" s="280"/>
    </row>
  </sheetData>
  <sheetProtection algorithmName="SHA-512" hashValue="eNzs5m2faPw1oyLfegF3A84MMHQQGly4F54kGwwXGJRi11Z/WsfYvLmHGYMVUpc1eSQDnNdTF7xzGldq0EBz6w==" saltValue="/0jes2mUigAm/SNzYJb3dA==" spinCount="100000" sheet="1" objects="1" scenarios="1"/>
  <mergeCells count="7">
    <mergeCell ref="C52:Q52"/>
    <mergeCell ref="B2:Q2"/>
    <mergeCell ref="N5:Q5"/>
    <mergeCell ref="N6:Q6"/>
    <mergeCell ref="M7:Q7"/>
    <mergeCell ref="C10:Q10"/>
    <mergeCell ref="C31:Q31"/>
  </mergeCells>
  <hyperlinks>
    <hyperlink ref="S2" location="'Home FR B'!A1" tooltip="Home" display="Ç" xr:uid="{E9F70F5E-4AD3-463C-807E-3A2F4E095A7E}"/>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1" manualBreakCount="1">
    <brk id="29" min="1"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Drop Down 1">
              <controlPr defaultSize="0" autoLine="0" autoPict="0">
                <anchor moveWithCells="1">
                  <from>
                    <xdr:col>13</xdr:col>
                    <xdr:colOff>0</xdr:colOff>
                    <xdr:row>6</xdr:row>
                    <xdr:rowOff>0</xdr:rowOff>
                  </from>
                  <to>
                    <xdr:col>17</xdr:col>
                    <xdr:colOff>0</xdr:colOff>
                    <xdr:row>7</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F7471-86AD-4F95-97EF-4E0AA2096876}">
  <sheetPr codeName="Sheet15">
    <tabColor theme="9" tint="0.79998168889431442"/>
  </sheetPr>
  <dimension ref="B1:X119"/>
  <sheetViews>
    <sheetView showGridLines="0" showRowColHeaders="0" workbookViewId="0"/>
  </sheetViews>
  <sheetFormatPr defaultColWidth="9.125" defaultRowHeight="13.2"/>
  <cols>
    <col min="1" max="1" width="4.75" style="33" customWidth="1"/>
    <col min="2" max="2" width="27.625" style="33" customWidth="1"/>
    <col min="3" max="3" width="10.375" style="33" bestFit="1" customWidth="1"/>
    <col min="4" max="4" width="26.875" style="33" customWidth="1"/>
    <col min="5" max="5" width="17.625" style="33" customWidth="1"/>
    <col min="6" max="6" width="23.625" style="33" bestFit="1" customWidth="1"/>
    <col min="7" max="7" width="28.75" style="33" customWidth="1"/>
    <col min="8" max="8" width="15.875" style="33" bestFit="1" customWidth="1"/>
    <col min="9" max="9" width="15.75" style="33" customWidth="1"/>
    <col min="10" max="10" width="19.75" style="33" customWidth="1"/>
    <col min="11" max="11" width="22.375" style="104" customWidth="1"/>
    <col min="12" max="14" width="5.75" style="104" bestFit="1" customWidth="1"/>
    <col min="15" max="24" width="8.25" style="104" bestFit="1" customWidth="1"/>
    <col min="25" max="26" width="8.25" style="33" bestFit="1" customWidth="1"/>
    <col min="27" max="16384" width="9.125" style="33"/>
  </cols>
  <sheetData>
    <row r="1" spans="2:9">
      <c r="B1" s="248" t="s">
        <v>258</v>
      </c>
      <c r="C1" s="249">
        <f>ROUND(120%-(0.5%*VLOOKUP(calcFRB!B7,calcFRB!F70:I79,3,FALSE)*B8),3)</f>
        <v>0.96299999999999997</v>
      </c>
    </row>
    <row r="2" spans="2:9">
      <c r="D2" s="116"/>
    </row>
    <row r="3" spans="2:9">
      <c r="B3" s="33" t="s">
        <v>44</v>
      </c>
    </row>
    <row r="4" spans="2:9">
      <c r="B4" s="33" t="s">
        <v>48</v>
      </c>
    </row>
    <row r="7" spans="2:9">
      <c r="B7" s="156">
        <v>6</v>
      </c>
      <c r="C7" s="33" t="s">
        <v>70</v>
      </c>
    </row>
    <row r="8" spans="2:9">
      <c r="B8" s="38">
        <f>+'2FRB'!N6</f>
        <v>50</v>
      </c>
      <c r="C8" s="33" t="s">
        <v>71</v>
      </c>
    </row>
    <row r="11" spans="2:9">
      <c r="B11" s="33" t="s">
        <v>58</v>
      </c>
    </row>
    <row r="13" spans="2:9">
      <c r="B13" s="49" t="s">
        <v>69</v>
      </c>
      <c r="H13" s="380" t="s">
        <v>101</v>
      </c>
      <c r="I13" s="380"/>
    </row>
    <row r="14" spans="2:9" ht="13.8" thickBot="1">
      <c r="B14" s="39" t="s">
        <v>47</v>
      </c>
      <c r="C14" s="42"/>
      <c r="D14" s="42"/>
      <c r="E14" s="42"/>
      <c r="F14" s="42"/>
      <c r="G14" s="42"/>
      <c r="H14" s="117" t="s">
        <v>11</v>
      </c>
      <c r="I14" s="118" t="s">
        <v>12</v>
      </c>
    </row>
    <row r="15" spans="2:9">
      <c r="B15" s="41" t="s">
        <v>41</v>
      </c>
      <c r="C15" s="89" t="s">
        <v>7</v>
      </c>
      <c r="D15" s="96" t="s">
        <v>8</v>
      </c>
      <c r="E15" s="40"/>
      <c r="F15" s="44">
        <v>1</v>
      </c>
      <c r="G15" s="176" t="s">
        <v>5</v>
      </c>
      <c r="H15" s="92">
        <f>VLOOKUP($B$8,$B$16:$C$27,2)</f>
        <v>1</v>
      </c>
      <c r="I15" s="88">
        <f>VLOOKUP($B$8,$B$16:$C$27,2)</f>
        <v>1</v>
      </c>
    </row>
    <row r="16" spans="2:9">
      <c r="B16" s="99">
        <v>0</v>
      </c>
      <c r="C16" s="100">
        <v>1.2</v>
      </c>
      <c r="D16" s="100">
        <v>1.2</v>
      </c>
      <c r="E16" s="43"/>
      <c r="F16" s="44">
        <v>2</v>
      </c>
      <c r="G16" s="177" t="s">
        <v>18</v>
      </c>
      <c r="H16" s="92">
        <f t="shared" ref="H16:I17" si="0">VLOOKUP($B$8,$B$16:$C$27,2)</f>
        <v>1</v>
      </c>
      <c r="I16" s="88">
        <f t="shared" si="0"/>
        <v>1</v>
      </c>
    </row>
    <row r="17" spans="2:9">
      <c r="B17" s="41">
        <v>1</v>
      </c>
      <c r="C17" s="90">
        <v>1</v>
      </c>
      <c r="D17" s="97">
        <v>1</v>
      </c>
      <c r="E17" s="44"/>
      <c r="F17" s="44">
        <v>3</v>
      </c>
      <c r="G17" s="177" t="s">
        <v>49</v>
      </c>
      <c r="H17" s="92">
        <f t="shared" si="0"/>
        <v>1</v>
      </c>
      <c r="I17" s="88">
        <f t="shared" si="0"/>
        <v>1</v>
      </c>
    </row>
    <row r="18" spans="2:9">
      <c r="B18" s="41">
        <v>61</v>
      </c>
      <c r="C18" s="90">
        <v>0.9</v>
      </c>
      <c r="D18" s="97">
        <v>0.9</v>
      </c>
      <c r="E18" s="44"/>
      <c r="F18" s="44">
        <v>4</v>
      </c>
      <c r="G18" s="177" t="s">
        <v>127</v>
      </c>
      <c r="H18" s="94">
        <f>VLOOKUP($B$8,$B$16:$D$27,3)</f>
        <v>1</v>
      </c>
      <c r="I18" s="95">
        <f>VLOOKUP($B$8,$B$16:$D$27,3)</f>
        <v>1</v>
      </c>
    </row>
    <row r="19" spans="2:9">
      <c r="B19" s="41">
        <v>106</v>
      </c>
      <c r="C19" s="90">
        <v>0.8</v>
      </c>
      <c r="D19" s="97">
        <v>0.8</v>
      </c>
      <c r="E19" s="44"/>
      <c r="F19" s="44">
        <v>5</v>
      </c>
      <c r="G19" s="177" t="s">
        <v>128</v>
      </c>
      <c r="H19" s="94">
        <f t="shared" ref="H19:I20" si="1">VLOOKUP($B$8,$B$16:$D$27,3)</f>
        <v>1</v>
      </c>
      <c r="I19" s="95">
        <f t="shared" si="1"/>
        <v>1</v>
      </c>
    </row>
    <row r="20" spans="2:9">
      <c r="B20" s="41">
        <v>116</v>
      </c>
      <c r="C20" s="90">
        <v>0.75</v>
      </c>
      <c r="D20" s="97">
        <v>0.8</v>
      </c>
      <c r="E20" s="44"/>
      <c r="F20" s="44">
        <v>6</v>
      </c>
      <c r="G20" s="177" t="s">
        <v>129</v>
      </c>
      <c r="H20" s="94">
        <f t="shared" si="1"/>
        <v>1</v>
      </c>
      <c r="I20" s="95">
        <f t="shared" si="1"/>
        <v>1</v>
      </c>
    </row>
    <row r="21" spans="2:9">
      <c r="B21" s="41">
        <v>126</v>
      </c>
      <c r="C21" s="90">
        <v>0.75</v>
      </c>
      <c r="D21" s="97">
        <v>0.75</v>
      </c>
      <c r="E21" s="44"/>
      <c r="F21" s="44">
        <v>7</v>
      </c>
      <c r="G21" s="177" t="s">
        <v>130</v>
      </c>
      <c r="H21" s="100">
        <v>1.2</v>
      </c>
      <c r="I21" s="102">
        <v>1.2</v>
      </c>
    </row>
    <row r="22" spans="2:9">
      <c r="B22" s="41">
        <v>146</v>
      </c>
      <c r="C22" s="90">
        <v>0.7</v>
      </c>
      <c r="D22" s="97">
        <v>0.75</v>
      </c>
      <c r="E22" s="44"/>
      <c r="F22" s="44">
        <v>8</v>
      </c>
      <c r="G22" s="177" t="s">
        <v>10</v>
      </c>
      <c r="H22" s="97">
        <f>$H$18</f>
        <v>1</v>
      </c>
      <c r="I22" s="103">
        <f>$H$18</f>
        <v>1</v>
      </c>
    </row>
    <row r="23" spans="2:9">
      <c r="B23" s="41">
        <v>156</v>
      </c>
      <c r="C23" s="90">
        <v>0.7</v>
      </c>
      <c r="D23" s="97">
        <v>0.7</v>
      </c>
      <c r="E23" s="44"/>
      <c r="F23" s="44">
        <v>9</v>
      </c>
      <c r="G23" s="177" t="s">
        <v>131</v>
      </c>
      <c r="H23" s="97">
        <f t="shared" ref="H23:I24" si="2">$H$18</f>
        <v>1</v>
      </c>
      <c r="I23" s="103">
        <f t="shared" si="2"/>
        <v>1</v>
      </c>
    </row>
    <row r="24" spans="2:9" ht="13.8" thickBot="1">
      <c r="B24" s="41">
        <v>171</v>
      </c>
      <c r="C24" s="90">
        <v>0.6</v>
      </c>
      <c r="D24" s="97">
        <v>0.7</v>
      </c>
      <c r="E24" s="44"/>
      <c r="F24" s="44">
        <v>10</v>
      </c>
      <c r="G24" s="178" t="s">
        <v>132</v>
      </c>
      <c r="H24" s="97">
        <f t="shared" si="2"/>
        <v>1</v>
      </c>
      <c r="I24" s="103">
        <f t="shared" si="2"/>
        <v>1</v>
      </c>
    </row>
    <row r="25" spans="2:9">
      <c r="B25" s="41">
        <v>181</v>
      </c>
      <c r="C25" s="90">
        <v>0.6</v>
      </c>
      <c r="D25" s="97">
        <v>0.6</v>
      </c>
      <c r="E25" s="44"/>
      <c r="F25" s="44"/>
      <c r="G25" s="119" t="s">
        <v>102</v>
      </c>
      <c r="H25" s="45">
        <f>VLOOKUP(B7,F15:I24,3,FALSE)</f>
        <v>1</v>
      </c>
      <c r="I25" s="46">
        <f>VLOOKUP(B7,F15:I24,4,FALSE)</f>
        <v>1</v>
      </c>
    </row>
    <row r="26" spans="2:9">
      <c r="B26" s="41">
        <v>196</v>
      </c>
      <c r="C26" s="90">
        <v>0.5</v>
      </c>
      <c r="D26" s="97">
        <v>0.6</v>
      </c>
      <c r="E26" s="44"/>
      <c r="F26" s="44"/>
      <c r="G26" s="50" t="s">
        <v>68</v>
      </c>
      <c r="H26" s="45">
        <f>MAX(75%,H25)</f>
        <v>1</v>
      </c>
      <c r="I26" s="120"/>
    </row>
    <row r="27" spans="2:9">
      <c r="B27" s="47">
        <v>206</v>
      </c>
      <c r="C27" s="91">
        <v>0.5</v>
      </c>
      <c r="D27" s="98">
        <v>0.5</v>
      </c>
      <c r="E27" s="48"/>
      <c r="F27" s="48" t="s">
        <v>42</v>
      </c>
      <c r="G27" s="48"/>
      <c r="H27" s="48"/>
      <c r="I27" s="121"/>
    </row>
    <row r="31" spans="2:9">
      <c r="B31" s="49"/>
      <c r="C31" s="122"/>
    </row>
    <row r="32" spans="2:9">
      <c r="B32" s="39" t="s">
        <v>43</v>
      </c>
      <c r="C32" s="42"/>
      <c r="D32" s="42"/>
      <c r="E32" s="42"/>
      <c r="F32" s="42">
        <v>1</v>
      </c>
      <c r="G32" s="117" t="s">
        <v>5</v>
      </c>
      <c r="H32" s="42">
        <v>1</v>
      </c>
      <c r="I32" s="123"/>
    </row>
    <row r="33" spans="2:9">
      <c r="B33" s="41"/>
      <c r="C33" s="44"/>
      <c r="D33" s="44"/>
      <c r="E33" s="44"/>
      <c r="F33" s="44">
        <v>2</v>
      </c>
      <c r="G33" s="105" t="s">
        <v>18</v>
      </c>
      <c r="H33" s="44">
        <v>0.95</v>
      </c>
      <c r="I33" s="120"/>
    </row>
    <row r="34" spans="2:9">
      <c r="B34" s="41"/>
      <c r="C34" s="40" t="s">
        <v>40</v>
      </c>
      <c r="D34" s="40" t="s">
        <v>39</v>
      </c>
      <c r="E34" s="44"/>
      <c r="F34" s="44">
        <v>3</v>
      </c>
      <c r="G34" s="105" t="s">
        <v>49</v>
      </c>
      <c r="H34" s="44">
        <v>0.95</v>
      </c>
      <c r="I34" s="120"/>
    </row>
    <row r="35" spans="2:9">
      <c r="B35" s="51">
        <f>MAX(75%,C35)</f>
        <v>0.96299999999999997</v>
      </c>
      <c r="C35" s="124">
        <f>ROUND(MAX(IF(B8&gt;=200,C40,C41),MIN(D40,120%-(0.5%*VLOOKUP($B$7,F32:H41,3,FALSE)*B8))),3)</f>
        <v>0.96299999999999997</v>
      </c>
      <c r="D35" s="124">
        <f>ROUND(MAX(IF(B8&gt;=200,C40,C41),MIN(D40,120%-(0.5%*VLOOKUP($B$7,F32:H41,3,FALSE)*B8))),3)</f>
        <v>0.96299999999999997</v>
      </c>
      <c r="E35" s="44"/>
      <c r="F35" s="44">
        <v>4</v>
      </c>
      <c r="G35" s="105" t="s">
        <v>45</v>
      </c>
      <c r="H35" s="44">
        <v>0.95</v>
      </c>
      <c r="I35" s="120"/>
    </row>
    <row r="36" spans="2:9" ht="12.75" customHeight="1">
      <c r="B36" s="125" t="s">
        <v>77</v>
      </c>
      <c r="C36" s="381"/>
      <c r="D36" s="381"/>
      <c r="E36" s="44"/>
      <c r="F36" s="44">
        <v>5</v>
      </c>
      <c r="G36" s="105" t="s">
        <v>46</v>
      </c>
      <c r="H36" s="44">
        <v>0.95</v>
      </c>
      <c r="I36" s="120"/>
    </row>
    <row r="37" spans="2:9">
      <c r="B37" s="41"/>
      <c r="C37" s="381"/>
      <c r="D37" s="381"/>
      <c r="E37" s="44"/>
      <c r="F37" s="44">
        <v>6</v>
      </c>
      <c r="G37" s="105" t="s">
        <v>50</v>
      </c>
      <c r="H37" s="44">
        <v>0.95</v>
      </c>
      <c r="I37" s="120"/>
    </row>
    <row r="38" spans="2:9">
      <c r="B38" s="41"/>
      <c r="C38" s="381"/>
      <c r="D38" s="381"/>
      <c r="E38" s="44"/>
      <c r="F38" s="44">
        <v>7</v>
      </c>
      <c r="G38" s="105" t="s">
        <v>9</v>
      </c>
      <c r="H38" s="44">
        <v>0.95</v>
      </c>
      <c r="I38" s="120"/>
    </row>
    <row r="39" spans="2:9">
      <c r="B39" s="41"/>
      <c r="C39" s="126" t="s">
        <v>75</v>
      </c>
      <c r="D39" s="127" t="s">
        <v>76</v>
      </c>
      <c r="E39" s="44"/>
      <c r="F39" s="44">
        <v>8</v>
      </c>
      <c r="G39" s="105" t="s">
        <v>10</v>
      </c>
      <c r="H39" s="44">
        <v>0.95</v>
      </c>
      <c r="I39" s="120"/>
    </row>
    <row r="40" spans="2:9">
      <c r="B40" s="128" t="s">
        <v>61</v>
      </c>
      <c r="C40" s="129">
        <v>0.4</v>
      </c>
      <c r="D40" s="130">
        <v>1</v>
      </c>
      <c r="E40" s="44"/>
      <c r="F40" s="44">
        <v>9</v>
      </c>
      <c r="G40" s="105" t="s">
        <v>16</v>
      </c>
      <c r="H40" s="131">
        <v>0.9</v>
      </c>
      <c r="I40" s="120"/>
    </row>
    <row r="41" spans="2:9">
      <c r="B41" s="132" t="s">
        <v>62</v>
      </c>
      <c r="C41" s="133">
        <v>0.5</v>
      </c>
      <c r="D41" s="48"/>
      <c r="E41" s="48"/>
      <c r="F41" s="48">
        <v>10</v>
      </c>
      <c r="G41" s="106" t="s">
        <v>17</v>
      </c>
      <c r="H41" s="48">
        <v>0.95</v>
      </c>
      <c r="I41" s="121"/>
    </row>
    <row r="46" spans="2:9">
      <c r="B46" s="33" t="s">
        <v>74</v>
      </c>
    </row>
    <row r="47" spans="2:9">
      <c r="B47" s="39" t="s">
        <v>51</v>
      </c>
      <c r="C47" s="42"/>
      <c r="D47" s="42"/>
      <c r="E47" s="42"/>
      <c r="F47" s="42">
        <v>1</v>
      </c>
      <c r="G47" s="117" t="s">
        <v>5</v>
      </c>
      <c r="H47" s="42">
        <v>1</v>
      </c>
      <c r="I47" s="123"/>
    </row>
    <row r="48" spans="2:9">
      <c r="B48" s="41" t="s">
        <v>52</v>
      </c>
      <c r="C48" s="44"/>
      <c r="D48" s="44"/>
      <c r="E48" s="44"/>
      <c r="F48" s="44">
        <v>2</v>
      </c>
      <c r="G48" s="105" t="s">
        <v>18</v>
      </c>
      <c r="H48" s="44">
        <v>0.95</v>
      </c>
      <c r="I48" s="120"/>
    </row>
    <row r="49" spans="2:9">
      <c r="B49" s="250">
        <f>B8</f>
        <v>50</v>
      </c>
      <c r="C49" s="40" t="s">
        <v>40</v>
      </c>
      <c r="D49" s="40" t="s">
        <v>39</v>
      </c>
      <c r="E49" s="44"/>
      <c r="F49" s="44">
        <v>3</v>
      </c>
      <c r="G49" s="105" t="s">
        <v>49</v>
      </c>
      <c r="H49" s="44">
        <v>0.95</v>
      </c>
      <c r="I49" s="120"/>
    </row>
    <row r="50" spans="2:9">
      <c r="B50" s="41"/>
      <c r="C50" s="124">
        <f>ROUND(MAX(IF(B49&gt;=200,C55,C56),MIN(D55,120%-(0.5%*VLOOKUP($B$7,F47:H56,3,FALSE)*B49))),3)</f>
        <v>0.96299999999999997</v>
      </c>
      <c r="D50" s="124">
        <f>ROUND(MAX(IF(B49&gt;=200,C55,C56),MIN(D55,120%-(0.5%*VLOOKUP($B$7,F47:H56,3,FALSE)*B49))),3)</f>
        <v>0.96299999999999997</v>
      </c>
      <c r="E50" s="44"/>
      <c r="F50" s="44">
        <v>4</v>
      </c>
      <c r="G50" s="105" t="s">
        <v>45</v>
      </c>
      <c r="H50" s="44">
        <v>0.95</v>
      </c>
      <c r="I50" s="120"/>
    </row>
    <row r="51" spans="2:9">
      <c r="B51" s="134" t="s">
        <v>89</v>
      </c>
      <c r="C51" s="135"/>
      <c r="D51" s="136">
        <f>IF(OR($B$7=3,$B$7=6),MIN(D50,50%),D50)</f>
        <v>0.5</v>
      </c>
      <c r="E51" s="44" t="s">
        <v>90</v>
      </c>
      <c r="F51" s="44">
        <v>5</v>
      </c>
      <c r="G51" s="105" t="s">
        <v>46</v>
      </c>
      <c r="H51" s="44">
        <v>0.95</v>
      </c>
      <c r="I51" s="120"/>
    </row>
    <row r="52" spans="2:9">
      <c r="B52" s="41"/>
      <c r="C52" s="137"/>
      <c r="D52" s="137"/>
      <c r="E52" s="44"/>
      <c r="F52" s="44">
        <v>6</v>
      </c>
      <c r="G52" s="105" t="s">
        <v>50</v>
      </c>
      <c r="H52" s="44">
        <v>0.95</v>
      </c>
      <c r="I52" s="120"/>
    </row>
    <row r="53" spans="2:9">
      <c r="B53" s="41"/>
      <c r="C53" s="137"/>
      <c r="D53" s="137"/>
      <c r="E53" s="44"/>
      <c r="F53" s="44">
        <v>7</v>
      </c>
      <c r="G53" s="105" t="s">
        <v>9</v>
      </c>
      <c r="H53" s="44">
        <v>0.95</v>
      </c>
      <c r="I53" s="120"/>
    </row>
    <row r="54" spans="2:9">
      <c r="B54" s="41"/>
      <c r="C54" s="126" t="s">
        <v>75</v>
      </c>
      <c r="D54" s="127" t="s">
        <v>76</v>
      </c>
      <c r="E54" s="44"/>
      <c r="F54" s="44">
        <v>8</v>
      </c>
      <c r="G54" s="105" t="s">
        <v>10</v>
      </c>
      <c r="H54" s="44">
        <v>0.95</v>
      </c>
      <c r="I54" s="120"/>
    </row>
    <row r="55" spans="2:9">
      <c r="B55" s="128" t="s">
        <v>61</v>
      </c>
      <c r="C55" s="129">
        <v>0.4</v>
      </c>
      <c r="D55" s="130">
        <v>1</v>
      </c>
      <c r="E55" s="44"/>
      <c r="F55" s="44">
        <v>9</v>
      </c>
      <c r="G55" s="105" t="s">
        <v>16</v>
      </c>
      <c r="H55" s="131">
        <v>0.9</v>
      </c>
      <c r="I55" s="120"/>
    </row>
    <row r="56" spans="2:9">
      <c r="B56" s="132" t="s">
        <v>62</v>
      </c>
      <c r="C56" s="133">
        <v>0.5</v>
      </c>
      <c r="D56" s="48"/>
      <c r="E56" s="48"/>
      <c r="F56" s="48">
        <v>10</v>
      </c>
      <c r="G56" s="106" t="s">
        <v>17</v>
      </c>
      <c r="H56" s="48">
        <v>0.95</v>
      </c>
      <c r="I56" s="121"/>
    </row>
    <row r="59" spans="2:9">
      <c r="B59" s="33" t="s">
        <v>59</v>
      </c>
    </row>
    <row r="60" spans="2:9">
      <c r="B60" s="37" t="s">
        <v>53</v>
      </c>
      <c r="C60" s="138"/>
      <c r="D60" s="138"/>
      <c r="E60" s="138"/>
      <c r="F60" s="138">
        <v>1</v>
      </c>
      <c r="G60" s="139" t="s">
        <v>5</v>
      </c>
      <c r="H60" s="138">
        <v>1</v>
      </c>
      <c r="I60" s="140"/>
    </row>
    <row r="61" spans="2:9">
      <c r="B61" s="35" t="s">
        <v>52</v>
      </c>
      <c r="C61" s="141"/>
      <c r="D61" s="141"/>
      <c r="E61" s="141"/>
      <c r="F61" s="141">
        <v>2</v>
      </c>
      <c r="G61" s="107" t="s">
        <v>18</v>
      </c>
      <c r="H61" s="141">
        <v>0.95</v>
      </c>
      <c r="I61" s="142"/>
    </row>
    <row r="62" spans="2:9">
      <c r="B62" s="251">
        <f>B8</f>
        <v>50</v>
      </c>
      <c r="C62" s="36" t="s">
        <v>40</v>
      </c>
      <c r="D62" s="36" t="s">
        <v>39</v>
      </c>
      <c r="E62" s="141"/>
      <c r="F62" s="141">
        <v>3</v>
      </c>
      <c r="G62" s="107" t="s">
        <v>49</v>
      </c>
      <c r="H62" s="141">
        <v>0.95</v>
      </c>
      <c r="I62" s="142"/>
    </row>
    <row r="63" spans="2:9">
      <c r="B63" s="35" t="s">
        <v>15</v>
      </c>
      <c r="C63" s="124">
        <f>ROUND(MAX(IF(B62&gt;=200,C68,C69),MIN(D68,120%-(0.5%*VLOOKUP($B$7,F60:H69,3,FALSE)*B62))),3)</f>
        <v>0.96299999999999997</v>
      </c>
      <c r="D63" s="124">
        <f>ROUND(MAX(IF(B62&gt;=200,C68,C69),MIN(D68,120%-(0.5%*VLOOKUP($B$7,F60:H69,3,FALSE)*B62))),3)</f>
        <v>0.96299999999999997</v>
      </c>
      <c r="E63" s="141"/>
      <c r="F63" s="141">
        <v>4</v>
      </c>
      <c r="G63" s="107" t="s">
        <v>45</v>
      </c>
      <c r="H63" s="141">
        <v>0.95</v>
      </c>
      <c r="I63" s="142"/>
    </row>
    <row r="64" spans="2:9">
      <c r="B64" s="134" t="s">
        <v>89</v>
      </c>
      <c r="C64" s="135"/>
      <c r="D64" s="136">
        <f>IF(OR($B$7=3,$B$7=6),MIN(D63,50%),D63)</f>
        <v>0.5</v>
      </c>
      <c r="E64" s="44" t="s">
        <v>90</v>
      </c>
      <c r="F64" s="141">
        <v>5</v>
      </c>
      <c r="G64" s="107" t="s">
        <v>46</v>
      </c>
      <c r="H64" s="141">
        <v>0.95</v>
      </c>
      <c r="I64" s="142"/>
    </row>
    <row r="65" spans="2:9">
      <c r="B65" s="35"/>
      <c r="C65" s="141"/>
      <c r="D65" s="141"/>
      <c r="E65" s="141"/>
      <c r="F65" s="141">
        <v>6</v>
      </c>
      <c r="G65" s="107" t="s">
        <v>50</v>
      </c>
      <c r="H65" s="141">
        <v>0.95</v>
      </c>
      <c r="I65" s="142"/>
    </row>
    <row r="66" spans="2:9">
      <c r="B66" s="35"/>
      <c r="C66" s="141"/>
      <c r="D66" s="141"/>
      <c r="E66" s="141"/>
      <c r="F66" s="141">
        <v>7</v>
      </c>
      <c r="G66" s="107" t="s">
        <v>9</v>
      </c>
      <c r="H66" s="141">
        <v>0.95</v>
      </c>
      <c r="I66" s="142"/>
    </row>
    <row r="67" spans="2:9">
      <c r="B67" s="35"/>
      <c r="C67" s="143" t="s">
        <v>75</v>
      </c>
      <c r="D67" s="144" t="s">
        <v>76</v>
      </c>
      <c r="E67" s="141"/>
      <c r="F67" s="141">
        <v>8</v>
      </c>
      <c r="G67" s="107" t="s">
        <v>10</v>
      </c>
      <c r="H67" s="141">
        <v>0.95</v>
      </c>
      <c r="I67" s="142"/>
    </row>
    <row r="68" spans="2:9">
      <c r="B68" s="145" t="s">
        <v>61</v>
      </c>
      <c r="C68" s="146">
        <v>0.4</v>
      </c>
      <c r="D68" s="147">
        <v>1</v>
      </c>
      <c r="E68" s="148"/>
      <c r="F68" s="141">
        <v>9</v>
      </c>
      <c r="G68" s="107" t="s">
        <v>16</v>
      </c>
      <c r="H68" s="149">
        <v>0.9</v>
      </c>
      <c r="I68" s="142"/>
    </row>
    <row r="69" spans="2:9">
      <c r="B69" s="150" t="s">
        <v>62</v>
      </c>
      <c r="C69" s="151">
        <v>0.5</v>
      </c>
      <c r="D69" s="152"/>
      <c r="E69" s="152"/>
      <c r="F69" s="153">
        <v>10</v>
      </c>
      <c r="G69" s="108" t="s">
        <v>17</v>
      </c>
      <c r="H69" s="153">
        <v>0.95</v>
      </c>
      <c r="I69" s="154"/>
    </row>
    <row r="70" spans="2:9">
      <c r="B70" s="37" t="s">
        <v>54</v>
      </c>
      <c r="C70" s="138"/>
      <c r="D70" s="138"/>
      <c r="E70" s="138"/>
      <c r="F70" s="138">
        <v>1</v>
      </c>
      <c r="G70" s="139" t="s">
        <v>5</v>
      </c>
      <c r="H70" s="138">
        <v>1</v>
      </c>
      <c r="I70" s="140"/>
    </row>
    <row r="71" spans="2:9">
      <c r="B71" s="35" t="s">
        <v>52</v>
      </c>
      <c r="C71" s="141"/>
      <c r="D71" s="141"/>
      <c r="E71" s="141"/>
      <c r="F71" s="141">
        <v>2</v>
      </c>
      <c r="G71" s="107" t="s">
        <v>18</v>
      </c>
      <c r="H71" s="141">
        <v>0.95</v>
      </c>
      <c r="I71" s="142"/>
    </row>
    <row r="72" spans="2:9">
      <c r="B72" s="251">
        <f>B8</f>
        <v>50</v>
      </c>
      <c r="C72" s="36" t="s">
        <v>40</v>
      </c>
      <c r="D72" s="36" t="s">
        <v>39</v>
      </c>
      <c r="E72" s="141"/>
      <c r="F72" s="141">
        <v>3</v>
      </c>
      <c r="G72" s="107" t="s">
        <v>49</v>
      </c>
      <c r="H72" s="335">
        <v>0.95</v>
      </c>
      <c r="I72" s="252"/>
    </row>
    <row r="73" spans="2:9">
      <c r="B73" s="35" t="s">
        <v>15</v>
      </c>
      <c r="C73" s="124">
        <f>ROUND(MAX(IF(B72&gt;=200,C78,C79),MIN(IF(B8=0,D79,D78),120%-(0.5%*VLOOKUP($B$7,F70:H79,3,FALSE)*B72))),3)</f>
        <v>0.75</v>
      </c>
      <c r="D73" s="124">
        <f>ROUND(MAX(IF(B72&gt;=200,C78,C79),MIN(IF(B8=0,D79,D78),120%-(0.5%*VLOOKUP($B$7,F70:H79,3,FALSE)*B72))),3)</f>
        <v>0.75</v>
      </c>
      <c r="E73" s="141"/>
      <c r="F73" s="141">
        <v>4</v>
      </c>
      <c r="G73" s="107" t="s">
        <v>45</v>
      </c>
      <c r="H73" s="141">
        <v>0.95</v>
      </c>
      <c r="I73" s="142"/>
    </row>
    <row r="74" spans="2:9">
      <c r="B74" s="134" t="s">
        <v>89</v>
      </c>
      <c r="C74" s="135"/>
      <c r="D74" s="259">
        <f>IF(OR($B$7=3,$B$7=6),MIN(D73,50%),D73)</f>
        <v>0.5</v>
      </c>
      <c r="E74" s="44" t="s">
        <v>90</v>
      </c>
      <c r="F74" s="141">
        <v>5</v>
      </c>
      <c r="G74" s="107" t="s">
        <v>46</v>
      </c>
      <c r="H74" s="141">
        <v>0.95</v>
      </c>
      <c r="I74" s="142"/>
    </row>
    <row r="75" spans="2:9">
      <c r="B75" s="35"/>
      <c r="C75" s="141"/>
      <c r="D75" s="141"/>
      <c r="E75" s="141"/>
      <c r="F75" s="141">
        <v>6</v>
      </c>
      <c r="G75" s="107" t="s">
        <v>50</v>
      </c>
      <c r="H75" s="335">
        <v>0.95</v>
      </c>
      <c r="I75" s="252"/>
    </row>
    <row r="76" spans="2:9">
      <c r="B76" s="35"/>
      <c r="C76" s="141"/>
      <c r="D76" s="141"/>
      <c r="E76" s="141"/>
      <c r="F76" s="141">
        <v>7</v>
      </c>
      <c r="G76" s="107" t="s">
        <v>9</v>
      </c>
      <c r="H76" s="141">
        <v>0.95</v>
      </c>
      <c r="I76" s="142"/>
    </row>
    <row r="77" spans="2:9">
      <c r="B77" s="35"/>
      <c r="C77" s="253" t="s">
        <v>259</v>
      </c>
      <c r="D77" s="144" t="s">
        <v>76</v>
      </c>
      <c r="E77" s="141"/>
      <c r="F77" s="141">
        <v>8</v>
      </c>
      <c r="G77" s="107" t="s">
        <v>10</v>
      </c>
      <c r="H77" s="141">
        <v>0.95</v>
      </c>
      <c r="I77" s="142"/>
    </row>
    <row r="78" spans="2:9">
      <c r="B78" s="145" t="s">
        <v>61</v>
      </c>
      <c r="C78" s="146">
        <v>0</v>
      </c>
      <c r="D78" s="147">
        <v>0.75</v>
      </c>
      <c r="E78" s="148" t="s">
        <v>62</v>
      </c>
      <c r="F78" s="141">
        <v>9</v>
      </c>
      <c r="G78" s="107" t="s">
        <v>16</v>
      </c>
      <c r="H78" s="149">
        <v>0.9</v>
      </c>
      <c r="I78" s="142"/>
    </row>
    <row r="79" spans="2:9">
      <c r="B79" s="150" t="s">
        <v>62</v>
      </c>
      <c r="C79" s="151">
        <v>0</v>
      </c>
      <c r="D79" s="155">
        <v>1</v>
      </c>
      <c r="E79" s="152" t="s">
        <v>65</v>
      </c>
      <c r="F79" s="153">
        <v>10</v>
      </c>
      <c r="G79" s="108" t="s">
        <v>17</v>
      </c>
      <c r="H79" s="153">
        <v>0.95</v>
      </c>
      <c r="I79" s="154"/>
    </row>
    <row r="80" spans="2:9">
      <c r="B80" s="37" t="s">
        <v>55</v>
      </c>
      <c r="C80" s="138"/>
      <c r="D80" s="138"/>
      <c r="E80" s="138"/>
      <c r="F80" s="138">
        <v>1</v>
      </c>
      <c r="G80" s="139" t="s">
        <v>5</v>
      </c>
      <c r="H80" s="138">
        <v>1</v>
      </c>
      <c r="I80" s="140"/>
    </row>
    <row r="81" spans="2:9">
      <c r="B81" s="35" t="s">
        <v>52</v>
      </c>
      <c r="C81" s="141"/>
      <c r="D81" s="141"/>
      <c r="E81" s="141"/>
      <c r="F81" s="141">
        <v>2</v>
      </c>
      <c r="G81" s="107" t="s">
        <v>18</v>
      </c>
      <c r="H81" s="141">
        <v>0.95</v>
      </c>
      <c r="I81" s="142"/>
    </row>
    <row r="82" spans="2:9">
      <c r="B82" s="251">
        <f>B8</f>
        <v>50</v>
      </c>
      <c r="C82" s="36" t="s">
        <v>40</v>
      </c>
      <c r="D82" s="36" t="s">
        <v>39</v>
      </c>
      <c r="E82" s="141"/>
      <c r="F82" s="141">
        <v>3</v>
      </c>
      <c r="G82" s="107" t="s">
        <v>49</v>
      </c>
      <c r="H82" s="335">
        <v>0.95</v>
      </c>
      <c r="I82" s="142"/>
    </row>
    <row r="83" spans="2:9">
      <c r="B83" s="35" t="s">
        <v>15</v>
      </c>
      <c r="C83" s="258">
        <f>ROUND(MAX(IF(B82&gt;=200,C88,C89),MIN(IF(B82=0,D89,IF(OR($B$7=3,$B$7=6),D87,D88)),120%-(0.5%*VLOOKUP($B$7,F80:H89,3,FALSE)*B82))),3)</f>
        <v>0.5</v>
      </c>
      <c r="D83" s="258">
        <f>ROUND(MAX(IF(B82&gt;=200,C88,C89),MIN(IF(B82=0,D89,IF(OR($B$7=3,$B$7=6),D87,D88)),120%-(0.5%*VLOOKUP($B$7,F80:H89,3,FALSE)*B82))),3)</f>
        <v>0.5</v>
      </c>
      <c r="E83" s="141"/>
      <c r="F83" s="141">
        <v>4</v>
      </c>
      <c r="G83" s="107" t="s">
        <v>45</v>
      </c>
      <c r="H83" s="255">
        <v>0.95</v>
      </c>
      <c r="I83" s="142"/>
    </row>
    <row r="84" spans="2:9">
      <c r="B84" s="134" t="s">
        <v>89</v>
      </c>
      <c r="C84" s="135"/>
      <c r="D84" s="259">
        <f>IF(OR($B$7=3,$B$7=6),MIN(D83,50%),D83)</f>
        <v>0.5</v>
      </c>
      <c r="E84" s="44" t="s">
        <v>90</v>
      </c>
      <c r="F84" s="141">
        <v>5</v>
      </c>
      <c r="G84" s="107" t="s">
        <v>46</v>
      </c>
      <c r="H84" s="255">
        <v>0.95</v>
      </c>
      <c r="I84" s="142"/>
    </row>
    <row r="85" spans="2:9">
      <c r="B85" s="35"/>
      <c r="C85" s="141"/>
      <c r="D85" s="141"/>
      <c r="E85" s="141"/>
      <c r="F85" s="141">
        <v>6</v>
      </c>
      <c r="G85" s="107" t="s">
        <v>50</v>
      </c>
      <c r="H85" s="335">
        <v>0.95</v>
      </c>
      <c r="I85" s="142"/>
    </row>
    <row r="86" spans="2:9">
      <c r="B86" s="35"/>
      <c r="C86" s="141"/>
      <c r="D86" s="254" t="s">
        <v>76</v>
      </c>
      <c r="E86" s="255"/>
      <c r="F86" s="141">
        <v>7</v>
      </c>
      <c r="G86" s="107" t="s">
        <v>9</v>
      </c>
      <c r="H86" s="141">
        <v>0.95</v>
      </c>
      <c r="I86" s="142"/>
    </row>
    <row r="87" spans="2:9">
      <c r="B87" s="35"/>
      <c r="C87" s="253" t="s">
        <v>259</v>
      </c>
      <c r="D87" s="256">
        <v>0.5</v>
      </c>
      <c r="E87" s="257" t="s">
        <v>260</v>
      </c>
      <c r="F87" s="141">
        <v>8</v>
      </c>
      <c r="G87" s="107" t="s">
        <v>10</v>
      </c>
      <c r="H87" s="141">
        <v>0.95</v>
      </c>
      <c r="I87" s="142"/>
    </row>
    <row r="88" spans="2:9">
      <c r="B88" s="145" t="s">
        <v>61</v>
      </c>
      <c r="C88" s="146">
        <v>0</v>
      </c>
      <c r="D88" s="147">
        <v>0.5</v>
      </c>
      <c r="E88" s="148" t="s">
        <v>62</v>
      </c>
      <c r="F88" s="141">
        <v>9</v>
      </c>
      <c r="G88" s="107" t="s">
        <v>16</v>
      </c>
      <c r="H88" s="149">
        <v>0.9</v>
      </c>
      <c r="I88" s="142"/>
    </row>
    <row r="89" spans="2:9">
      <c r="B89" s="150" t="s">
        <v>62</v>
      </c>
      <c r="C89" s="151">
        <v>0</v>
      </c>
      <c r="D89" s="155">
        <v>1</v>
      </c>
      <c r="E89" s="152" t="s">
        <v>65</v>
      </c>
      <c r="F89" s="153">
        <v>10</v>
      </c>
      <c r="G89" s="108" t="s">
        <v>17</v>
      </c>
      <c r="H89" s="153">
        <v>0.95</v>
      </c>
      <c r="I89" s="154"/>
    </row>
    <row r="90" spans="2:9">
      <c r="B90" s="37" t="s">
        <v>56</v>
      </c>
      <c r="C90" s="138"/>
      <c r="D90" s="138"/>
      <c r="E90" s="138"/>
      <c r="F90" s="138">
        <v>1</v>
      </c>
      <c r="G90" s="139" t="s">
        <v>5</v>
      </c>
      <c r="H90" s="138">
        <v>1</v>
      </c>
      <c r="I90" s="140"/>
    </row>
    <row r="91" spans="2:9">
      <c r="B91" s="35" t="s">
        <v>52</v>
      </c>
      <c r="C91" s="141"/>
      <c r="D91" s="141"/>
      <c r="E91" s="141"/>
      <c r="F91" s="141">
        <v>2</v>
      </c>
      <c r="G91" s="107" t="s">
        <v>18</v>
      </c>
      <c r="H91" s="141">
        <v>0.95</v>
      </c>
      <c r="I91" s="142"/>
    </row>
    <row r="92" spans="2:9">
      <c r="B92" s="251">
        <f>B8</f>
        <v>50</v>
      </c>
      <c r="C92" s="36" t="s">
        <v>40</v>
      </c>
      <c r="D92" s="36" t="s">
        <v>39</v>
      </c>
      <c r="E92" s="141"/>
      <c r="F92" s="141">
        <v>3</v>
      </c>
      <c r="G92" s="107" t="s">
        <v>49</v>
      </c>
      <c r="H92" s="335">
        <v>0.95</v>
      </c>
      <c r="I92" s="142"/>
    </row>
    <row r="93" spans="2:9">
      <c r="B93" s="35" t="s">
        <v>15</v>
      </c>
      <c r="C93" s="258">
        <f>ROUND(MAX(IF(B92&gt;=200,C98,C99),MIN(IF(B92=0,D99,IF(OR($B$7=3,$B$7=6),D97,D98)),120%-(0.5%*VLOOKUP($B$7,F90:H99,3,FALSE)*B92))),3)</f>
        <v>0.25</v>
      </c>
      <c r="D93" s="258">
        <f>ROUND(MAX(IF(B92&gt;=200,C98,C99),MIN(IF(B92=0,D99,IF(OR($B$7=3,$B$7=6),D97,D98)),120%-(0.5%*VLOOKUP($B$7,F90:H99,3,FALSE)*B92))),3)</f>
        <v>0.25</v>
      </c>
      <c r="E93" s="141"/>
      <c r="F93" s="141">
        <v>4</v>
      </c>
      <c r="G93" s="107" t="s">
        <v>45</v>
      </c>
      <c r="H93" s="255">
        <v>0.95</v>
      </c>
      <c r="I93" s="142"/>
    </row>
    <row r="94" spans="2:9">
      <c r="B94" s="134" t="s">
        <v>89</v>
      </c>
      <c r="C94" s="135"/>
      <c r="D94" s="136">
        <f>IF(OR($B$7=3,$B$7=6),MIN(D93,25%),D93)</f>
        <v>0.25</v>
      </c>
      <c r="E94" s="44" t="s">
        <v>219</v>
      </c>
      <c r="F94" s="141">
        <v>5</v>
      </c>
      <c r="G94" s="107" t="s">
        <v>46</v>
      </c>
      <c r="H94" s="255">
        <v>0.95</v>
      </c>
      <c r="I94" s="142"/>
    </row>
    <row r="95" spans="2:9">
      <c r="B95" s="35"/>
      <c r="C95" s="141"/>
      <c r="D95" s="141"/>
      <c r="E95" s="141"/>
      <c r="F95" s="141">
        <v>6</v>
      </c>
      <c r="G95" s="107" t="s">
        <v>50</v>
      </c>
      <c r="H95" s="335">
        <v>0.95</v>
      </c>
      <c r="I95" s="142"/>
    </row>
    <row r="96" spans="2:9">
      <c r="B96" s="35"/>
      <c r="C96" s="141"/>
      <c r="D96" s="254" t="s">
        <v>76</v>
      </c>
      <c r="E96" s="255"/>
      <c r="F96" s="141">
        <v>7</v>
      </c>
      <c r="G96" s="107" t="s">
        <v>9</v>
      </c>
      <c r="H96" s="141">
        <v>0.95</v>
      </c>
      <c r="I96" s="142"/>
    </row>
    <row r="97" spans="2:9">
      <c r="B97" s="35"/>
      <c r="C97" s="253" t="s">
        <v>259</v>
      </c>
      <c r="D97" s="256">
        <v>0.25</v>
      </c>
      <c r="E97" s="257" t="s">
        <v>260</v>
      </c>
      <c r="F97" s="141">
        <v>8</v>
      </c>
      <c r="G97" s="107" t="s">
        <v>10</v>
      </c>
      <c r="H97" s="141">
        <v>0.95</v>
      </c>
      <c r="I97" s="142"/>
    </row>
    <row r="98" spans="2:9">
      <c r="B98" s="145" t="s">
        <v>61</v>
      </c>
      <c r="C98" s="146">
        <v>0</v>
      </c>
      <c r="D98" s="147">
        <v>0.25</v>
      </c>
      <c r="E98" s="148" t="s">
        <v>62</v>
      </c>
      <c r="F98" s="141">
        <v>9</v>
      </c>
      <c r="G98" s="107" t="s">
        <v>16</v>
      </c>
      <c r="H98" s="149">
        <v>0.9</v>
      </c>
      <c r="I98" s="142"/>
    </row>
    <row r="99" spans="2:9">
      <c r="B99" s="150" t="s">
        <v>62</v>
      </c>
      <c r="C99" s="151">
        <v>0</v>
      </c>
      <c r="D99" s="155">
        <v>1</v>
      </c>
      <c r="E99" s="152" t="s">
        <v>65</v>
      </c>
      <c r="F99" s="153">
        <v>10</v>
      </c>
      <c r="G99" s="108" t="s">
        <v>17</v>
      </c>
      <c r="H99" s="153">
        <v>0.95</v>
      </c>
      <c r="I99" s="154"/>
    </row>
    <row r="100" spans="2:9">
      <c r="B100" s="37" t="s">
        <v>57</v>
      </c>
      <c r="C100" s="138"/>
      <c r="D100" s="138"/>
      <c r="E100" s="138"/>
      <c r="F100" s="138">
        <v>1</v>
      </c>
      <c r="G100" s="139" t="s">
        <v>5</v>
      </c>
      <c r="H100" s="138">
        <v>1</v>
      </c>
      <c r="I100" s="140"/>
    </row>
    <row r="101" spans="2:9">
      <c r="B101" s="35" t="s">
        <v>52</v>
      </c>
      <c r="C101" s="141"/>
      <c r="D101" s="141"/>
      <c r="E101" s="141"/>
      <c r="F101" s="141">
        <v>2</v>
      </c>
      <c r="G101" s="107" t="s">
        <v>18</v>
      </c>
      <c r="H101" s="141">
        <v>0.95</v>
      </c>
      <c r="I101" s="142"/>
    </row>
    <row r="102" spans="2:9">
      <c r="B102" s="251">
        <f>B8</f>
        <v>50</v>
      </c>
      <c r="C102" s="36" t="s">
        <v>40</v>
      </c>
      <c r="D102" s="36" t="s">
        <v>39</v>
      </c>
      <c r="E102" s="141"/>
      <c r="F102" s="141">
        <v>3</v>
      </c>
      <c r="G102" s="107" t="s">
        <v>49</v>
      </c>
      <c r="H102" s="335">
        <v>0.95</v>
      </c>
      <c r="I102" s="142"/>
    </row>
    <row r="103" spans="2:9">
      <c r="B103" s="35" t="s">
        <v>15</v>
      </c>
      <c r="C103" s="258">
        <f>ROUND(MAX(IF(B102&gt;=200,C108,C109),MIN(IF(B102=0,D109,IF(OR($B$7=3,$B$7=6),D107,D108)),120%-(0.5%*VLOOKUP($B$7,F100:H109,3,FALSE)*B102))),3)</f>
        <v>0</v>
      </c>
      <c r="D103" s="258">
        <f>ROUND(MAX(IF(B102&gt;=200,C108,C109),MIN(IF(B102=0,D109,IF(OR($B$7=3,$B$7=6),D107,D108)),120%-(0.5%*VLOOKUP($B$7,F100:H109,3,FALSE)*B102))),3)</f>
        <v>0</v>
      </c>
      <c r="E103" s="141"/>
      <c r="F103" s="141">
        <v>4</v>
      </c>
      <c r="G103" s="107" t="s">
        <v>45</v>
      </c>
      <c r="H103" s="255">
        <v>0.95</v>
      </c>
      <c r="I103" s="142"/>
    </row>
    <row r="104" spans="2:9">
      <c r="B104" s="134" t="s">
        <v>89</v>
      </c>
      <c r="C104" s="135"/>
      <c r="D104" s="171">
        <f>IF(OR($B$7=3,$B$7=6),MIN(D103,25%),D103)</f>
        <v>0</v>
      </c>
      <c r="E104" s="44"/>
      <c r="F104" s="141">
        <v>5</v>
      </c>
      <c r="G104" s="107" t="s">
        <v>46</v>
      </c>
      <c r="H104" s="255">
        <v>0.95</v>
      </c>
      <c r="I104" s="142"/>
    </row>
    <row r="105" spans="2:9">
      <c r="B105" s="35"/>
      <c r="C105" s="141"/>
      <c r="D105" s="141"/>
      <c r="E105" s="141"/>
      <c r="F105" s="141">
        <v>6</v>
      </c>
      <c r="G105" s="107" t="s">
        <v>50</v>
      </c>
      <c r="H105" s="335">
        <v>0.95</v>
      </c>
      <c r="I105" s="142"/>
    </row>
    <row r="106" spans="2:9">
      <c r="B106" s="35"/>
      <c r="C106" s="141"/>
      <c r="D106" s="254" t="s">
        <v>76</v>
      </c>
      <c r="E106" s="255"/>
      <c r="F106" s="141">
        <v>7</v>
      </c>
      <c r="G106" s="107" t="s">
        <v>9</v>
      </c>
      <c r="H106" s="141">
        <v>0.95</v>
      </c>
      <c r="I106" s="142"/>
    </row>
    <row r="107" spans="2:9">
      <c r="B107" s="35"/>
      <c r="C107" s="253" t="s">
        <v>259</v>
      </c>
      <c r="D107" s="256">
        <v>0</v>
      </c>
      <c r="E107" s="257" t="s">
        <v>260</v>
      </c>
      <c r="F107" s="141">
        <v>8</v>
      </c>
      <c r="G107" s="107" t="s">
        <v>10</v>
      </c>
      <c r="H107" s="141">
        <v>0.95</v>
      </c>
      <c r="I107" s="142"/>
    </row>
    <row r="108" spans="2:9">
      <c r="B108" s="145" t="s">
        <v>61</v>
      </c>
      <c r="C108" s="146">
        <v>0</v>
      </c>
      <c r="D108" s="147">
        <v>0</v>
      </c>
      <c r="E108" s="148" t="s">
        <v>62</v>
      </c>
      <c r="F108" s="141">
        <v>9</v>
      </c>
      <c r="G108" s="107" t="s">
        <v>16</v>
      </c>
      <c r="H108" s="149">
        <v>0.9</v>
      </c>
      <c r="I108" s="142"/>
    </row>
    <row r="109" spans="2:9">
      <c r="B109" s="150" t="s">
        <v>62</v>
      </c>
      <c r="C109" s="151">
        <v>0</v>
      </c>
      <c r="D109" s="155">
        <v>1</v>
      </c>
      <c r="E109" s="152" t="s">
        <v>65</v>
      </c>
      <c r="F109" s="153">
        <v>10</v>
      </c>
      <c r="G109" s="108" t="s">
        <v>17</v>
      </c>
      <c r="H109" s="153">
        <v>0.95</v>
      </c>
      <c r="I109" s="154"/>
    </row>
    <row r="112" spans="2:9">
      <c r="B112" s="33" t="s">
        <v>63</v>
      </c>
    </row>
    <row r="113" spans="2:9">
      <c r="B113" s="260" t="s">
        <v>64</v>
      </c>
      <c r="C113" s="261" t="s">
        <v>66</v>
      </c>
      <c r="D113" s="261" t="s">
        <v>89</v>
      </c>
      <c r="E113" s="262" t="s">
        <v>261</v>
      </c>
      <c r="F113" s="262" t="s">
        <v>262</v>
      </c>
      <c r="G113" s="262" t="s">
        <v>64</v>
      </c>
      <c r="H113" s="262" t="s">
        <v>263</v>
      </c>
      <c r="I113" s="263"/>
    </row>
    <row r="114" spans="2:9">
      <c r="B114" s="264">
        <v>2026</v>
      </c>
      <c r="C114" s="172">
        <f>IF($B$8=0,H114,IF(OR($B$7=3,$B$7=6),MIN(E114,ROUND(120%-(0.5%*VLOOKUP($B$7,$F$100:$H$109,3,FALSE)*$B$8),3)),0))</f>
        <v>0</v>
      </c>
      <c r="D114" s="265">
        <f>IF($B$8=0,F114,0)</f>
        <v>0</v>
      </c>
      <c r="E114" s="266">
        <v>0</v>
      </c>
      <c r="F114" s="267">
        <v>1</v>
      </c>
      <c r="G114" s="268">
        <v>2026</v>
      </c>
      <c r="H114" s="267">
        <v>1</v>
      </c>
      <c r="I114" s="269"/>
    </row>
    <row r="115" spans="2:9">
      <c r="B115" s="264">
        <v>2027</v>
      </c>
      <c r="C115" s="172">
        <f t="shared" ref="C115:C119" si="3">IF($B$8=0,H115,IF(OR($B$7=3,$B$7=6),MIN(E115,ROUND(120%-(0.5%*VLOOKUP($B$7,$F$100:$H$109,3,FALSE)*$B$8),3)),0))</f>
        <v>0</v>
      </c>
      <c r="D115" s="265">
        <f>IF($B$8=0,F115,0)</f>
        <v>0</v>
      </c>
      <c r="E115" s="266">
        <v>0</v>
      </c>
      <c r="F115" s="267">
        <v>0.95</v>
      </c>
      <c r="G115" s="268">
        <v>2027</v>
      </c>
      <c r="H115" s="267">
        <v>0.95</v>
      </c>
      <c r="I115" s="269"/>
    </row>
    <row r="116" spans="2:9">
      <c r="B116" s="264">
        <v>2028</v>
      </c>
      <c r="C116" s="172">
        <f t="shared" si="3"/>
        <v>0</v>
      </c>
      <c r="D116" s="265">
        <f>IF($B$8=0,F116,0)</f>
        <v>0</v>
      </c>
      <c r="E116" s="266">
        <v>0</v>
      </c>
      <c r="F116" s="267">
        <v>0.9</v>
      </c>
      <c r="G116" s="268">
        <v>2028</v>
      </c>
      <c r="H116" s="267">
        <v>0.9</v>
      </c>
      <c r="I116" s="269"/>
    </row>
    <row r="117" spans="2:9">
      <c r="B117" s="264">
        <v>2029</v>
      </c>
      <c r="C117" s="172">
        <f t="shared" si="3"/>
        <v>0</v>
      </c>
      <c r="D117" s="265">
        <f>IF($B$8=0,F117,0)</f>
        <v>0</v>
      </c>
      <c r="E117" s="266">
        <v>0</v>
      </c>
      <c r="F117" s="270">
        <v>0.82499999999999996</v>
      </c>
      <c r="G117" s="268">
        <v>2029</v>
      </c>
      <c r="H117" s="270">
        <v>0.82499999999999996</v>
      </c>
      <c r="I117" s="269"/>
    </row>
    <row r="118" spans="2:9">
      <c r="B118" s="264">
        <v>2030</v>
      </c>
      <c r="C118" s="172">
        <f t="shared" si="3"/>
        <v>0</v>
      </c>
      <c r="D118" s="265">
        <f>IF($B$8=0,F118,0)</f>
        <v>0</v>
      </c>
      <c r="E118" s="266">
        <v>0</v>
      </c>
      <c r="F118" s="267">
        <v>0.75</v>
      </c>
      <c r="G118" s="268">
        <v>2030</v>
      </c>
      <c r="H118" s="267">
        <v>0.75</v>
      </c>
      <c r="I118" s="269"/>
    </row>
    <row r="119" spans="2:9">
      <c r="B119" s="271">
        <v>2031</v>
      </c>
      <c r="C119" s="173">
        <f t="shared" si="3"/>
        <v>0</v>
      </c>
      <c r="D119" s="265">
        <f t="shared" ref="D119" si="4">IF($B$8=0,F119,0)</f>
        <v>0</v>
      </c>
      <c r="E119" s="272">
        <v>0</v>
      </c>
      <c r="F119" s="273">
        <v>0.75</v>
      </c>
      <c r="G119" s="274">
        <v>2031</v>
      </c>
      <c r="H119" s="275">
        <v>0.67500000000000004</v>
      </c>
      <c r="I119" s="276"/>
    </row>
  </sheetData>
  <sheetProtection algorithmName="SHA-512" hashValue="aNoIqyAKkD3Pu9J/JPzQeS7YSqIVcTFAngdoP1hkDFXjWUpvcf4kC0Bm1ZyozeYbjwIEpyBGKQJ8aAeBgSFRWQ==" saltValue="84JRWc5eIJSswx9fanIWUg==" spinCount="100000" sheet="1" objects="1" scenarios="1"/>
  <mergeCells count="2">
    <mergeCell ref="H13:I13"/>
    <mergeCell ref="C36:D38"/>
  </mergeCells>
  <pageMargins left="0.7" right="0.7" top="0.75" bottom="0.75" header="0.3" footer="0.3"/>
  <pageSetup paperSize="9" orientation="portrait" r:id="rId1"/>
  <headerFooter>
    <oddHeader>&amp;C&amp;Z&amp;F</oddHead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28423-A6EA-416F-A57A-16664E8628D1}">
  <sheetPr codeName="Sheet13">
    <tabColor theme="0" tint="-4.9989318521683403E-2"/>
  </sheetPr>
  <dimension ref="B2:G53"/>
  <sheetViews>
    <sheetView showGridLines="0" showRowColHeaders="0" workbookViewId="0">
      <selection activeCell="C5" sqref="C5:D5"/>
    </sheetView>
  </sheetViews>
  <sheetFormatPr defaultColWidth="9.125" defaultRowHeight="12"/>
  <cols>
    <col min="1" max="1" width="9.125" style="190"/>
    <col min="2" max="2" width="23.75" style="190" bestFit="1" customWidth="1"/>
    <col min="3" max="3" width="34.125" style="190" bestFit="1" customWidth="1"/>
    <col min="4" max="4" width="87.125" style="190" bestFit="1" customWidth="1"/>
    <col min="5" max="5" width="9.125" style="190"/>
    <col min="6" max="6" width="84" style="190" customWidth="1"/>
    <col min="7" max="7" width="68" style="190" customWidth="1"/>
    <col min="8" max="16384" width="9.125" style="190"/>
  </cols>
  <sheetData>
    <row r="2" spans="2:6" ht="30.75" customHeight="1">
      <c r="B2" s="406" t="str" cm="1">
        <f t="array" aca="1" ref="B2" ca="1">CELL("filename")</f>
        <v>https://els1-my.sharepoint.com/personal/j_mussche_larcier-intersentia_be/Documents/Bureau/[Aftrekbaarheid autokosten in de vennootschap.xlsx]Home B</v>
      </c>
      <c r="C2" s="406"/>
      <c r="D2" s="406"/>
      <c r="E2" s="190">
        <v>120</v>
      </c>
      <c r="F2" s="205" t="str">
        <f ca="1">LEFT(B2,E2)</f>
        <v xml:space="preserve">https://els1-my.sharepoint.com/personal/j_mussche_larcier-intersentia_be/Documents/Bureau/[Aftrekbaarheid autokosten in </v>
      </c>
    </row>
    <row r="4" spans="2:6" ht="33" customHeight="1">
      <c r="B4" s="204" t="s">
        <v>211</v>
      </c>
      <c r="C4" s="407" t="str">
        <f ca="1">$F$2&amp;"TT/"&amp;D16</f>
        <v>https://els1-my.sharepoint.com/personal/j_mussche_larcier-intersentia_be/Documents/Bureau/[Aftrekbaarheid autokosten in TT/Aftrekbaarheid autokosten in de vennootschap.xlsx</v>
      </c>
      <c r="D4" s="407"/>
      <c r="E4" s="190">
        <f ca="1">LEN(C4)</f>
        <v>172</v>
      </c>
    </row>
    <row r="5" spans="2:6" ht="33" customHeight="1">
      <c r="B5" s="203" t="s">
        <v>210</v>
      </c>
      <c r="C5" s="408" t="str">
        <f ca="1">$F$2&amp;"TT/"&amp;D25</f>
        <v>https://els1-my.sharepoint.com/personal/j_mussche_larcier-intersentia_be/Documents/Bureau/[Aftrekbaarheid autokosten in TT/Déductibilité des frais de voiture en société.xlsx</v>
      </c>
      <c r="D5" s="409"/>
      <c r="E5" s="190">
        <f ca="1">LEN(C5)</f>
        <v>173</v>
      </c>
    </row>
    <row r="6" spans="2:6" ht="33" customHeight="1">
      <c r="B6" s="202" t="s">
        <v>209</v>
      </c>
      <c r="C6" s="410" t="str">
        <f ca="1">$F$2&amp;"BB/"&amp;D37</f>
        <v>https://els1-my.sharepoint.com/personal/j_mussche_larcier-intersentia_be/Documents/Bureau/[Aftrekbaarheid autokosten in BB/Aftrekbaarheid autokosten in de vennootschap.xlsx</v>
      </c>
      <c r="D6" s="410"/>
      <c r="E6" s="190">
        <f ca="1">LEN(C6)</f>
        <v>172</v>
      </c>
    </row>
    <row r="7" spans="2:6" ht="33" customHeight="1">
      <c r="B7" s="201" t="s">
        <v>208</v>
      </c>
      <c r="C7" s="411" t="str">
        <f ca="1">$F$2&amp;"BB/"&amp;D46</f>
        <v>https://els1-my.sharepoint.com/personal/j_mussche_larcier-intersentia_be/Documents/Bureau/[Aftrekbaarheid autokosten in BB/Déductibilité des frais de voiture en société.xlsx</v>
      </c>
      <c r="D7" s="411"/>
      <c r="E7" s="190">
        <f ca="1">LEN(C7)</f>
        <v>173</v>
      </c>
    </row>
    <row r="9" spans="2:6">
      <c r="B9" s="200" t="s">
        <v>207</v>
      </c>
    </row>
    <row r="10" spans="2:6">
      <c r="B10" s="199" t="str">
        <f>D35&amp;"-"&amp;D44&amp;"-"&amp;D14&amp;"-"&amp;D23</f>
        <v>394622-394618-422471-422523</v>
      </c>
    </row>
    <row r="11" spans="2:6">
      <c r="B11" s="198"/>
    </row>
    <row r="12" spans="2:6">
      <c r="B12" s="190" t="s">
        <v>202</v>
      </c>
    </row>
    <row r="13" spans="2:6">
      <c r="B13" s="403" t="s">
        <v>188</v>
      </c>
      <c r="C13" s="404"/>
      <c r="D13" s="405"/>
    </row>
    <row r="14" spans="2:6">
      <c r="B14" s="397" t="s">
        <v>189</v>
      </c>
      <c r="C14" s="191" t="s">
        <v>190</v>
      </c>
      <c r="D14" s="192">
        <v>422471</v>
      </c>
    </row>
    <row r="15" spans="2:6">
      <c r="B15" s="398"/>
      <c r="C15" s="191" t="s">
        <v>191</v>
      </c>
      <c r="D15" s="192" t="s">
        <v>221</v>
      </c>
    </row>
    <row r="16" spans="2:6">
      <c r="B16" s="398"/>
      <c r="C16" s="191" t="s">
        <v>206</v>
      </c>
      <c r="D16" s="192" t="s">
        <v>305</v>
      </c>
    </row>
    <row r="17" spans="2:4">
      <c r="B17" s="398"/>
      <c r="C17" s="191" t="s">
        <v>192</v>
      </c>
      <c r="D17" s="193" t="s">
        <v>204</v>
      </c>
    </row>
    <row r="18" spans="2:4">
      <c r="B18" s="398"/>
      <c r="C18" s="206" t="s">
        <v>193</v>
      </c>
      <c r="D18" s="207" t="s">
        <v>304</v>
      </c>
    </row>
    <row r="19" spans="2:4">
      <c r="B19" s="398"/>
      <c r="C19" s="191" t="s">
        <v>195</v>
      </c>
      <c r="D19" s="193" t="s">
        <v>194</v>
      </c>
    </row>
    <row r="20" spans="2:4">
      <c r="B20" s="398"/>
      <c r="C20" s="191" t="s">
        <v>196</v>
      </c>
      <c r="D20" s="193" t="s">
        <v>194</v>
      </c>
    </row>
    <row r="21" spans="2:4">
      <c r="B21" s="398"/>
      <c r="C21" s="191" t="s">
        <v>197</v>
      </c>
      <c r="D21" s="193" t="s">
        <v>194</v>
      </c>
    </row>
    <row r="22" spans="2:4">
      <c r="B22" s="399"/>
      <c r="C22" s="191" t="s">
        <v>198</v>
      </c>
      <c r="D22" s="193" t="s">
        <v>200</v>
      </c>
    </row>
    <row r="23" spans="2:4">
      <c r="B23" s="397" t="s">
        <v>199</v>
      </c>
      <c r="C23" s="191" t="s">
        <v>190</v>
      </c>
      <c r="D23" s="192">
        <v>422523</v>
      </c>
    </row>
    <row r="24" spans="2:4">
      <c r="B24" s="398"/>
      <c r="C24" s="191" t="s">
        <v>191</v>
      </c>
      <c r="D24" s="192" t="s">
        <v>306</v>
      </c>
    </row>
    <row r="25" spans="2:4">
      <c r="B25" s="398"/>
      <c r="C25" s="191" t="s">
        <v>206</v>
      </c>
      <c r="D25" s="192" t="s">
        <v>307</v>
      </c>
    </row>
    <row r="26" spans="2:4">
      <c r="B26" s="398"/>
      <c r="C26" s="191" t="s">
        <v>192</v>
      </c>
      <c r="D26" s="193" t="s">
        <v>204</v>
      </c>
    </row>
    <row r="27" spans="2:4">
      <c r="B27" s="398"/>
      <c r="C27" s="206" t="s">
        <v>193</v>
      </c>
      <c r="D27" s="207" t="s">
        <v>304</v>
      </c>
    </row>
    <row r="28" spans="2:4">
      <c r="B28" s="398"/>
      <c r="C28" s="191" t="s">
        <v>195</v>
      </c>
      <c r="D28" s="193" t="s">
        <v>194</v>
      </c>
    </row>
    <row r="29" spans="2:4">
      <c r="B29" s="398"/>
      <c r="C29" s="191" t="s">
        <v>196</v>
      </c>
      <c r="D29" s="193" t="s">
        <v>194</v>
      </c>
    </row>
    <row r="30" spans="2:4">
      <c r="B30" s="398"/>
      <c r="C30" s="191" t="s">
        <v>197</v>
      </c>
      <c r="D30" s="193" t="s">
        <v>194</v>
      </c>
    </row>
    <row r="31" spans="2:4">
      <c r="B31" s="399"/>
      <c r="C31" s="191" t="s">
        <v>198</v>
      </c>
      <c r="D31" s="193" t="s">
        <v>200</v>
      </c>
    </row>
    <row r="33" spans="2:7">
      <c r="B33" s="190" t="s">
        <v>201</v>
      </c>
    </row>
    <row r="34" spans="2:7">
      <c r="B34" s="400" t="s">
        <v>188</v>
      </c>
      <c r="C34" s="401"/>
      <c r="D34" s="402"/>
    </row>
    <row r="35" spans="2:7">
      <c r="B35" s="397" t="s">
        <v>189</v>
      </c>
      <c r="C35" s="191" t="s">
        <v>190</v>
      </c>
      <c r="D35" s="192">
        <v>394622</v>
      </c>
    </row>
    <row r="36" spans="2:7">
      <c r="B36" s="398"/>
      <c r="C36" s="191" t="s">
        <v>191</v>
      </c>
      <c r="D36" s="192" t="s">
        <v>221</v>
      </c>
    </row>
    <row r="37" spans="2:7">
      <c r="B37" s="398"/>
      <c r="C37" s="191" t="s">
        <v>205</v>
      </c>
      <c r="D37" s="192" t="s">
        <v>305</v>
      </c>
    </row>
    <row r="38" spans="2:7">
      <c r="B38" s="398"/>
      <c r="C38" s="191" t="s">
        <v>192</v>
      </c>
      <c r="D38" s="193" t="s">
        <v>204</v>
      </c>
    </row>
    <row r="39" spans="2:7">
      <c r="B39" s="398"/>
      <c r="C39" s="193" t="s">
        <v>193</v>
      </c>
      <c r="D39" s="207" t="s">
        <v>304</v>
      </c>
      <c r="G39" s="197"/>
    </row>
    <row r="40" spans="2:7">
      <c r="B40" s="398"/>
      <c r="C40" s="191" t="s">
        <v>195</v>
      </c>
      <c r="D40" s="193" t="s">
        <v>194</v>
      </c>
    </row>
    <row r="41" spans="2:7">
      <c r="B41" s="398"/>
      <c r="C41" s="191" t="s">
        <v>196</v>
      </c>
      <c r="D41" s="193" t="s">
        <v>194</v>
      </c>
    </row>
    <row r="42" spans="2:7">
      <c r="B42" s="398"/>
      <c r="C42" s="191" t="s">
        <v>197</v>
      </c>
      <c r="D42" s="193" t="s">
        <v>194</v>
      </c>
    </row>
    <row r="43" spans="2:7">
      <c r="B43" s="399"/>
      <c r="C43" s="191" t="s">
        <v>198</v>
      </c>
      <c r="D43" s="193" t="s">
        <v>200</v>
      </c>
    </row>
    <row r="44" spans="2:7">
      <c r="B44" s="397" t="s">
        <v>199</v>
      </c>
      <c r="C44" s="191" t="s">
        <v>190</v>
      </c>
      <c r="D44" s="192">
        <v>394618</v>
      </c>
      <c r="F44" s="197"/>
    </row>
    <row r="45" spans="2:7">
      <c r="B45" s="398"/>
      <c r="C45" s="191" t="s">
        <v>191</v>
      </c>
      <c r="D45" s="192" t="s">
        <v>306</v>
      </c>
    </row>
    <row r="46" spans="2:7">
      <c r="B46" s="398"/>
      <c r="C46" s="191" t="s">
        <v>205</v>
      </c>
      <c r="D46" s="192" t="s">
        <v>307</v>
      </c>
    </row>
    <row r="47" spans="2:7">
      <c r="B47" s="398"/>
      <c r="C47" s="191" t="s">
        <v>192</v>
      </c>
      <c r="D47" s="193" t="s">
        <v>204</v>
      </c>
    </row>
    <row r="48" spans="2:7">
      <c r="B48" s="398"/>
      <c r="C48" s="193" t="s">
        <v>193</v>
      </c>
      <c r="D48" s="207" t="s">
        <v>304</v>
      </c>
    </row>
    <row r="49" spans="2:4">
      <c r="B49" s="398"/>
      <c r="C49" s="191" t="s">
        <v>195</v>
      </c>
      <c r="D49" s="193" t="s">
        <v>194</v>
      </c>
    </row>
    <row r="50" spans="2:4">
      <c r="B50" s="398"/>
      <c r="C50" s="191" t="s">
        <v>196</v>
      </c>
      <c r="D50" s="193" t="s">
        <v>194</v>
      </c>
    </row>
    <row r="51" spans="2:4">
      <c r="B51" s="398"/>
      <c r="C51" s="191" t="s">
        <v>197</v>
      </c>
      <c r="D51" s="193" t="s">
        <v>194</v>
      </c>
    </row>
    <row r="52" spans="2:4">
      <c r="B52" s="399"/>
      <c r="C52" s="191" t="s">
        <v>198</v>
      </c>
      <c r="D52" s="193" t="s">
        <v>200</v>
      </c>
    </row>
    <row r="53" spans="2:4">
      <c r="B53" s="196"/>
      <c r="C53" s="195"/>
      <c r="D53" s="194"/>
    </row>
  </sheetData>
  <sheetProtection algorithmName="SHA-512" hashValue="JQkLLtAHFEwC07BgtSDhKk0T64ci5w32nS8Rd4dZaV5hx8MtCd/Rv5Hq/gCsDqnNWOH5aqXEBYzlP1Yw+Nri0A==" saltValue="irBYfPwL42eUSJQ77fVyRQ=="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623D2EBD-9787-4920-BAA7-CDFFB878FCFF}"/>
    <hyperlink ref="C6" r:id="rId2" display="https://els1.sharepoint.com/teams/ToolsSolutions/Documents partages/Ber_Phil/aUpdate Tools/Updates 2023/01.2023/07 VAA auto - forfait beroepskosten of bewezen beroepskosten/BASIC/VAA auto_ beroepskosten of bewezen beroepskosten.xlsx" xr:uid="{227DDA0E-DF56-430F-BFEA-412DBD47790C}"/>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79998168889431442"/>
    <pageSetUpPr autoPageBreaks="0"/>
  </sheetPr>
  <dimension ref="A1:L175"/>
  <sheetViews>
    <sheetView showGridLines="0" showRowColHeaders="0" zoomScaleNormal="100" workbookViewId="0"/>
  </sheetViews>
  <sheetFormatPr defaultColWidth="9.125" defaultRowHeight="15.9" customHeight="1"/>
  <cols>
    <col min="1" max="1" width="5.75" style="7" customWidth="1"/>
    <col min="2" max="2" width="38.75" style="7" customWidth="1"/>
    <col min="3" max="5" width="29.25" style="7" customWidth="1"/>
    <col min="6" max="10" width="5.75" style="7" customWidth="1"/>
    <col min="11" max="16384" width="9.125" style="7"/>
  </cols>
  <sheetData>
    <row r="1" spans="1:11" ht="15.9" customHeight="1" thickBot="1"/>
    <row r="2" spans="1:11" ht="30" customHeight="1" thickBot="1">
      <c r="B2" s="350" t="s">
        <v>31</v>
      </c>
      <c r="C2" s="350"/>
      <c r="D2" s="350"/>
      <c r="E2" s="350"/>
      <c r="G2" s="29" t="s">
        <v>0</v>
      </c>
      <c r="H2" s="28" t="s">
        <v>1</v>
      </c>
      <c r="I2" s="27" t="s">
        <v>2</v>
      </c>
      <c r="J2" s="26" t="s">
        <v>3</v>
      </c>
      <c r="K2" s="25"/>
    </row>
    <row r="3" spans="1:11" ht="15.9" customHeight="1">
      <c r="B3" s="13" t="s">
        <v>35</v>
      </c>
      <c r="G3" s="348"/>
      <c r="H3" s="348"/>
      <c r="I3" s="348"/>
      <c r="J3" s="348"/>
      <c r="K3" s="24"/>
    </row>
    <row r="4" spans="1:11" ht="15.9" customHeight="1">
      <c r="A4" s="16"/>
      <c r="B4" s="224" t="s">
        <v>222</v>
      </c>
      <c r="F4" s="16"/>
      <c r="G4" s="349"/>
      <c r="H4" s="349"/>
      <c r="I4" s="349"/>
      <c r="J4" s="349"/>
    </row>
    <row r="5" spans="1:11" ht="15.9" customHeight="1">
      <c r="B5" s="225" t="s">
        <v>223</v>
      </c>
      <c r="G5" s="14"/>
      <c r="H5" s="14"/>
      <c r="I5" s="14"/>
      <c r="J5" s="14"/>
    </row>
    <row r="6" spans="1:11" ht="15.9" customHeight="1">
      <c r="B6" s="19"/>
      <c r="C6" s="20" t="s">
        <v>78</v>
      </c>
      <c r="D6" s="20" t="s">
        <v>13</v>
      </c>
      <c r="E6" s="20" t="s">
        <v>81</v>
      </c>
      <c r="G6" s="14"/>
      <c r="H6" s="14"/>
      <c r="I6" s="14"/>
      <c r="J6" s="14"/>
    </row>
    <row r="7" spans="1:11" ht="25.5" customHeight="1">
      <c r="B7" s="9" t="s">
        <v>79</v>
      </c>
      <c r="C7" s="18" t="s">
        <v>152</v>
      </c>
      <c r="D7" s="23">
        <v>0.75</v>
      </c>
      <c r="E7" s="23">
        <v>1</v>
      </c>
      <c r="G7" s="14"/>
      <c r="H7" s="14"/>
      <c r="I7" s="14"/>
      <c r="J7" s="14"/>
    </row>
    <row r="8" spans="1:11" ht="15.9" customHeight="1">
      <c r="A8" s="16"/>
      <c r="C8" s="55"/>
      <c r="D8" s="55"/>
      <c r="E8" s="55"/>
      <c r="F8" s="16"/>
      <c r="G8" s="14"/>
      <c r="H8" s="15"/>
      <c r="I8" s="15"/>
      <c r="J8" s="14"/>
    </row>
    <row r="9" spans="1:11" ht="15.9" customHeight="1">
      <c r="A9" s="16"/>
      <c r="B9" s="158" t="s">
        <v>151</v>
      </c>
      <c r="C9" s="21"/>
      <c r="D9" s="21"/>
      <c r="F9" s="16"/>
      <c r="G9" s="14"/>
      <c r="H9" s="15"/>
      <c r="I9" s="15"/>
      <c r="J9" s="14"/>
    </row>
    <row r="10" spans="1:11" ht="15.9" customHeight="1">
      <c r="A10" s="16"/>
      <c r="C10" s="20" t="s">
        <v>153</v>
      </c>
      <c r="D10" s="20" t="s">
        <v>154</v>
      </c>
      <c r="E10" s="20" t="s">
        <v>30</v>
      </c>
      <c r="F10" s="16"/>
      <c r="G10" s="14"/>
      <c r="H10" s="15"/>
      <c r="I10" s="15"/>
      <c r="J10" s="14"/>
    </row>
    <row r="11" spans="1:11" ht="15.9" customHeight="1">
      <c r="A11" s="16"/>
      <c r="C11" s="18" t="s">
        <v>29</v>
      </c>
      <c r="D11" s="18" t="s">
        <v>29</v>
      </c>
      <c r="E11" s="23">
        <v>1.2</v>
      </c>
      <c r="F11" s="16"/>
      <c r="G11" s="14"/>
      <c r="H11" s="15"/>
      <c r="I11" s="15"/>
      <c r="J11" s="14"/>
    </row>
    <row r="12" spans="1:11" ht="15.9" customHeight="1">
      <c r="A12" s="16"/>
      <c r="C12" s="18" t="s">
        <v>28</v>
      </c>
      <c r="D12" s="18" t="s">
        <v>28</v>
      </c>
      <c r="E12" s="23">
        <v>1</v>
      </c>
      <c r="F12" s="16"/>
      <c r="G12" s="14"/>
      <c r="H12" s="15"/>
      <c r="I12" s="15"/>
      <c r="J12" s="14"/>
    </row>
    <row r="13" spans="1:11" ht="15.9" customHeight="1">
      <c r="A13" s="16"/>
      <c r="C13" s="18" t="s">
        <v>27</v>
      </c>
      <c r="D13" s="18" t="s">
        <v>27</v>
      </c>
      <c r="E13" s="23">
        <v>0.9</v>
      </c>
      <c r="F13" s="16"/>
      <c r="G13" s="14"/>
      <c r="H13" s="15"/>
      <c r="I13" s="15"/>
      <c r="J13" s="14"/>
    </row>
    <row r="14" spans="1:11" ht="15.9" customHeight="1">
      <c r="A14" s="16"/>
      <c r="C14" s="18" t="s">
        <v>26</v>
      </c>
      <c r="D14" s="18" t="s">
        <v>25</v>
      </c>
      <c r="E14" s="23">
        <v>0.8</v>
      </c>
      <c r="F14" s="16"/>
      <c r="G14" s="14"/>
      <c r="H14" s="15"/>
      <c r="I14" s="15"/>
      <c r="J14" s="14"/>
    </row>
    <row r="15" spans="1:11" ht="15.9" customHeight="1">
      <c r="A15" s="16"/>
      <c r="C15" s="18" t="s">
        <v>24</v>
      </c>
      <c r="D15" s="18" t="s">
        <v>23</v>
      </c>
      <c r="E15" s="23">
        <v>0.75</v>
      </c>
      <c r="F15" s="16"/>
      <c r="G15" s="14"/>
      <c r="H15" s="15"/>
      <c r="I15" s="15"/>
      <c r="J15" s="14"/>
    </row>
    <row r="16" spans="1:11" ht="15.9" customHeight="1">
      <c r="A16" s="16"/>
      <c r="C16" s="18" t="s">
        <v>22</v>
      </c>
      <c r="D16" s="18" t="s">
        <v>21</v>
      </c>
      <c r="E16" s="23">
        <v>0.7</v>
      </c>
      <c r="F16" s="16"/>
      <c r="G16" s="14"/>
      <c r="H16" s="15"/>
      <c r="I16" s="15"/>
      <c r="J16" s="14"/>
    </row>
    <row r="17" spans="1:12" ht="15.9" customHeight="1">
      <c r="A17" s="16"/>
      <c r="C17" s="18" t="s">
        <v>20</v>
      </c>
      <c r="D17" s="18" t="s">
        <v>19</v>
      </c>
      <c r="E17" s="23">
        <v>0.6</v>
      </c>
      <c r="F17" s="16"/>
      <c r="G17" s="14"/>
      <c r="H17" s="15"/>
      <c r="I17" s="15"/>
      <c r="J17" s="14"/>
    </row>
    <row r="18" spans="1:12" ht="15.9" customHeight="1">
      <c r="A18" s="16"/>
      <c r="C18" s="18" t="s">
        <v>82</v>
      </c>
      <c r="D18" s="18" t="s">
        <v>83</v>
      </c>
      <c r="E18" s="23">
        <v>0.5</v>
      </c>
      <c r="F18" s="16"/>
      <c r="G18" s="14"/>
      <c r="H18" s="15"/>
      <c r="I18" s="15"/>
      <c r="J18" s="14"/>
    </row>
    <row r="19" spans="1:12" ht="15.9" customHeight="1">
      <c r="A19" s="16"/>
      <c r="B19" s="22"/>
      <c r="F19" s="16"/>
      <c r="G19" s="14"/>
      <c r="H19" s="15"/>
      <c r="I19" s="15"/>
      <c r="J19" s="14"/>
    </row>
    <row r="20" spans="1:12" ht="15.9" customHeight="1">
      <c r="A20" s="16"/>
      <c r="B20" s="225" t="s">
        <v>224</v>
      </c>
      <c r="C20" s="16"/>
      <c r="D20" s="16"/>
      <c r="E20" s="16"/>
      <c r="F20" s="16"/>
      <c r="G20" s="14"/>
      <c r="H20" s="15"/>
      <c r="I20" s="15"/>
      <c r="J20" s="14"/>
      <c r="L20" s="32"/>
    </row>
    <row r="21" spans="1:12" ht="15.9" customHeight="1">
      <c r="A21" s="16"/>
      <c r="B21" s="19"/>
      <c r="C21" s="20" t="s">
        <v>78</v>
      </c>
      <c r="D21" s="20" t="s">
        <v>13</v>
      </c>
      <c r="E21" s="16"/>
      <c r="F21" s="16"/>
      <c r="G21" s="14"/>
      <c r="H21" s="15"/>
      <c r="I21" s="15"/>
      <c r="J21" s="14"/>
      <c r="L21" s="32"/>
    </row>
    <row r="22" spans="1:12" ht="30" customHeight="1">
      <c r="A22" s="16"/>
      <c r="B22" s="9" t="s">
        <v>79</v>
      </c>
      <c r="C22" s="354" t="s">
        <v>158</v>
      </c>
      <c r="D22" s="355"/>
      <c r="E22" s="16"/>
      <c r="F22" s="16"/>
      <c r="G22" s="14"/>
      <c r="H22" s="15"/>
      <c r="I22" s="15"/>
      <c r="J22" s="14"/>
      <c r="L22" s="32"/>
    </row>
    <row r="23" spans="1:12" ht="15.75" customHeight="1">
      <c r="A23" s="16"/>
      <c r="B23" s="9" t="s">
        <v>155</v>
      </c>
      <c r="C23" s="352" t="s">
        <v>88</v>
      </c>
      <c r="D23" s="353"/>
      <c r="E23" s="16"/>
      <c r="F23" s="16"/>
      <c r="G23" s="14"/>
      <c r="H23" s="15"/>
      <c r="I23" s="15"/>
      <c r="J23" s="14"/>
      <c r="L23" s="32"/>
    </row>
    <row r="24" spans="1:12" ht="15.75" customHeight="1">
      <c r="A24" s="16"/>
      <c r="B24" s="9" t="s">
        <v>156</v>
      </c>
      <c r="C24" s="352" t="s">
        <v>87</v>
      </c>
      <c r="D24" s="353"/>
      <c r="E24" s="16"/>
      <c r="F24" s="16"/>
      <c r="G24" s="14"/>
      <c r="H24" s="15"/>
      <c r="I24" s="15"/>
      <c r="J24" s="14"/>
      <c r="L24" s="32"/>
    </row>
    <row r="25" spans="1:12" ht="15.9" customHeight="1">
      <c r="A25" s="16"/>
      <c r="B25" s="17"/>
      <c r="F25" s="16"/>
      <c r="G25" s="14"/>
      <c r="H25" s="15"/>
      <c r="I25" s="15"/>
      <c r="J25" s="14"/>
      <c r="L25" s="32"/>
    </row>
    <row r="26" spans="1:12" ht="15.9" customHeight="1">
      <c r="A26" s="16"/>
      <c r="B26" s="158" t="s">
        <v>157</v>
      </c>
      <c r="C26" s="160" t="s">
        <v>159</v>
      </c>
      <c r="D26" s="21"/>
      <c r="E26" s="21"/>
      <c r="F26" s="16"/>
      <c r="G26" s="14"/>
      <c r="H26" s="15"/>
      <c r="I26" s="15"/>
      <c r="J26" s="14"/>
    </row>
    <row r="27" spans="1:12" ht="15.9" customHeight="1">
      <c r="A27" s="16"/>
      <c r="B27" s="21"/>
      <c r="C27" s="63"/>
      <c r="D27" s="56"/>
      <c r="E27" s="54"/>
      <c r="F27" s="16"/>
      <c r="G27" s="14"/>
      <c r="H27" s="15"/>
      <c r="I27" s="15"/>
      <c r="J27" s="14"/>
    </row>
    <row r="28" spans="1:12" ht="15.9" customHeight="1">
      <c r="A28" s="16"/>
      <c r="B28" s="9" t="s">
        <v>84</v>
      </c>
      <c r="C28" s="59" t="s">
        <v>85</v>
      </c>
      <c r="D28" s="58"/>
      <c r="E28" s="58"/>
      <c r="F28" s="16"/>
      <c r="G28" s="14"/>
      <c r="H28" s="15"/>
      <c r="I28" s="15"/>
      <c r="J28" s="14"/>
    </row>
    <row r="29" spans="1:12" ht="15.9" customHeight="1">
      <c r="A29" s="16"/>
      <c r="C29" s="163" t="s">
        <v>160</v>
      </c>
      <c r="D29" s="60"/>
      <c r="E29" s="60"/>
      <c r="F29" s="16"/>
      <c r="G29" s="14"/>
      <c r="H29" s="15"/>
      <c r="I29" s="15"/>
      <c r="J29" s="14"/>
    </row>
    <row r="30" spans="1:12" ht="15.9" customHeight="1">
      <c r="A30" s="16"/>
      <c r="C30" s="61" t="s">
        <v>86</v>
      </c>
      <c r="D30" s="60"/>
      <c r="E30" s="60"/>
      <c r="F30" s="16"/>
      <c r="G30" s="14"/>
      <c r="H30" s="15"/>
      <c r="I30" s="15"/>
      <c r="J30" s="14"/>
    </row>
    <row r="31" spans="1:12" ht="15.9" customHeight="1">
      <c r="A31" s="16"/>
      <c r="B31" s="351"/>
      <c r="C31" s="351"/>
      <c r="D31" s="351"/>
      <c r="E31" s="351"/>
      <c r="F31" s="16"/>
      <c r="G31" s="14"/>
      <c r="H31" s="15"/>
      <c r="I31" s="15"/>
      <c r="J31" s="14"/>
    </row>
    <row r="32" spans="1:12" ht="15.9" customHeight="1">
      <c r="A32" s="16"/>
      <c r="B32" s="9" t="s">
        <v>80</v>
      </c>
      <c r="C32" s="357" t="s">
        <v>161</v>
      </c>
      <c r="D32" s="357"/>
      <c r="E32" s="357"/>
      <c r="F32" s="16"/>
      <c r="G32" s="14"/>
      <c r="H32" s="15"/>
      <c r="I32" s="15"/>
      <c r="J32" s="14"/>
    </row>
    <row r="33" spans="1:12" ht="15.9" customHeight="1">
      <c r="A33" s="16"/>
      <c r="C33" s="357"/>
      <c r="D33" s="357"/>
      <c r="E33" s="357"/>
      <c r="F33" s="16"/>
      <c r="G33" s="14"/>
      <c r="H33" s="15"/>
      <c r="I33" s="15"/>
      <c r="J33" s="14"/>
    </row>
    <row r="34" spans="1:12" ht="75" customHeight="1">
      <c r="A34" s="16"/>
      <c r="C34" s="356" t="s">
        <v>163</v>
      </c>
      <c r="D34" s="356"/>
      <c r="E34" s="356"/>
      <c r="F34" s="16"/>
      <c r="G34" s="14"/>
      <c r="H34" s="15"/>
      <c r="I34" s="15"/>
      <c r="J34" s="14"/>
    </row>
    <row r="35" spans="1:12" ht="11.4">
      <c r="A35" s="16"/>
      <c r="C35" s="223"/>
      <c r="D35" s="223"/>
      <c r="E35" s="223"/>
      <c r="F35" s="16"/>
      <c r="G35" s="14"/>
      <c r="H35" s="15"/>
      <c r="I35" s="15"/>
      <c r="J35" s="14"/>
    </row>
    <row r="36" spans="1:12" s="31" customFormat="1" ht="18.75" customHeight="1">
      <c r="A36" s="226"/>
      <c r="B36" s="78" t="s">
        <v>225</v>
      </c>
      <c r="C36" s="358" t="s">
        <v>226</v>
      </c>
      <c r="D36" s="358"/>
      <c r="E36" s="358"/>
      <c r="F36" s="226"/>
      <c r="G36" s="14"/>
      <c r="H36" s="228"/>
      <c r="I36" s="228"/>
      <c r="J36" s="227"/>
    </row>
    <row r="37" spans="1:12" s="31" customFormat="1" ht="33" customHeight="1">
      <c r="A37" s="226"/>
      <c r="C37" s="358"/>
      <c r="D37" s="358"/>
      <c r="E37" s="358"/>
      <c r="F37" s="226"/>
      <c r="G37" s="14"/>
      <c r="H37" s="228"/>
      <c r="I37" s="228"/>
      <c r="J37" s="227"/>
    </row>
    <row r="38" spans="1:12" s="31" customFormat="1" ht="26.25" customHeight="1">
      <c r="A38" s="226"/>
      <c r="C38" s="359" t="s">
        <v>227</v>
      </c>
      <c r="D38" s="359"/>
      <c r="E38" s="359"/>
      <c r="F38" s="226"/>
      <c r="G38" s="14"/>
      <c r="H38" s="228"/>
      <c r="I38" s="228"/>
      <c r="J38" s="227"/>
    </row>
    <row r="39" spans="1:12" s="31" customFormat="1" ht="15.9" customHeight="1">
      <c r="A39" s="226"/>
      <c r="C39" s="360" t="s">
        <v>228</v>
      </c>
      <c r="D39" s="361"/>
      <c r="F39" s="226"/>
      <c r="G39" s="14"/>
      <c r="H39" s="228"/>
      <c r="I39" s="228"/>
      <c r="J39" s="227"/>
    </row>
    <row r="40" spans="1:12" s="31" customFormat="1" ht="15.9" customHeight="1">
      <c r="A40" s="226"/>
      <c r="C40" s="360" t="s">
        <v>229</v>
      </c>
      <c r="D40" s="361"/>
      <c r="F40" s="226"/>
      <c r="G40" s="14"/>
      <c r="H40" s="228"/>
      <c r="I40" s="228"/>
      <c r="J40" s="227"/>
    </row>
    <row r="41" spans="1:12" s="31" customFormat="1" ht="15.9" customHeight="1">
      <c r="A41" s="226"/>
      <c r="C41" s="360" t="s">
        <v>230</v>
      </c>
      <c r="D41" s="361"/>
      <c r="F41" s="226"/>
      <c r="G41" s="14"/>
      <c r="H41" s="228"/>
      <c r="I41" s="228"/>
      <c r="J41" s="227"/>
    </row>
    <row r="42" spans="1:12" s="31" customFormat="1" ht="15.9" customHeight="1">
      <c r="A42" s="226"/>
      <c r="C42" s="360" t="s">
        <v>231</v>
      </c>
      <c r="D42" s="361"/>
      <c r="F42" s="226"/>
      <c r="G42" s="14"/>
      <c r="H42" s="228"/>
      <c r="I42" s="228"/>
      <c r="J42" s="227"/>
    </row>
    <row r="43" spans="1:12" s="31" customFormat="1" ht="15.9" customHeight="1">
      <c r="A43" s="226"/>
      <c r="C43" s="360" t="s">
        <v>232</v>
      </c>
      <c r="D43" s="361"/>
      <c r="F43" s="226"/>
      <c r="G43" s="14"/>
      <c r="H43" s="228"/>
      <c r="I43" s="228"/>
      <c r="J43" s="227"/>
    </row>
    <row r="44" spans="1:12" s="31" customFormat="1" ht="15.9" customHeight="1">
      <c r="A44" s="226"/>
      <c r="C44" s="360" t="s">
        <v>233</v>
      </c>
      <c r="D44" s="361"/>
      <c r="F44" s="226"/>
      <c r="G44" s="14"/>
      <c r="H44" s="228"/>
      <c r="I44" s="228"/>
      <c r="J44" s="227"/>
    </row>
    <row r="45" spans="1:12" ht="15.9" customHeight="1">
      <c r="A45" s="16"/>
      <c r="F45" s="16"/>
      <c r="G45" s="14"/>
      <c r="H45" s="15"/>
      <c r="I45" s="15"/>
      <c r="J45" s="14"/>
    </row>
    <row r="46" spans="1:12" ht="15.9" customHeight="1">
      <c r="A46" s="16"/>
      <c r="B46" s="224" t="s">
        <v>234</v>
      </c>
      <c r="F46" s="16"/>
      <c r="G46" s="14"/>
      <c r="H46" s="15"/>
      <c r="I46" s="15"/>
      <c r="J46" s="14"/>
    </row>
    <row r="47" spans="1:12" ht="15.9" customHeight="1">
      <c r="A47" s="16"/>
      <c r="B47" s="225" t="s">
        <v>235</v>
      </c>
      <c r="F47" s="16"/>
      <c r="G47" s="14"/>
      <c r="H47" s="15"/>
      <c r="I47" s="15"/>
      <c r="J47" s="14"/>
    </row>
    <row r="48" spans="1:12" ht="15.9" customHeight="1">
      <c r="A48" s="16"/>
      <c r="B48" s="19"/>
      <c r="C48" s="20" t="s">
        <v>78</v>
      </c>
      <c r="D48" s="20" t="s">
        <v>13</v>
      </c>
      <c r="F48" s="16"/>
      <c r="G48" s="14"/>
      <c r="H48" s="15"/>
      <c r="I48" s="15"/>
      <c r="J48" s="14"/>
      <c r="L48" s="32"/>
    </row>
    <row r="49" spans="1:12" ht="30" customHeight="1">
      <c r="A49" s="16"/>
      <c r="B49" s="9" t="s">
        <v>79</v>
      </c>
      <c r="C49" s="354" t="s">
        <v>158</v>
      </c>
      <c r="D49" s="355"/>
      <c r="F49" s="16"/>
      <c r="G49" s="14"/>
      <c r="H49" s="15"/>
      <c r="I49" s="15"/>
      <c r="J49" s="14"/>
      <c r="L49" s="32"/>
    </row>
    <row r="50" spans="1:12" ht="22.5" customHeight="1">
      <c r="A50" s="16"/>
      <c r="B50" s="9" t="s">
        <v>155</v>
      </c>
      <c r="C50" s="352" t="s">
        <v>88</v>
      </c>
      <c r="D50" s="353"/>
      <c r="F50" s="16"/>
      <c r="G50" s="14"/>
      <c r="H50" s="15"/>
      <c r="I50" s="15"/>
      <c r="J50" s="14"/>
      <c r="L50" s="32"/>
    </row>
    <row r="51" spans="1:12" ht="22.5" customHeight="1">
      <c r="A51" s="16"/>
      <c r="B51" s="9" t="s">
        <v>156</v>
      </c>
      <c r="C51" s="352" t="s">
        <v>87</v>
      </c>
      <c r="D51" s="353"/>
      <c r="F51" s="16"/>
      <c r="G51" s="14"/>
      <c r="H51" s="15"/>
      <c r="I51" s="15"/>
      <c r="J51" s="14"/>
      <c r="L51" s="32"/>
    </row>
    <row r="52" spans="1:12" ht="15.9" customHeight="1">
      <c r="A52" s="16"/>
      <c r="B52" s="17"/>
      <c r="F52" s="16"/>
      <c r="G52" s="14"/>
      <c r="H52" s="15"/>
      <c r="I52" s="15"/>
      <c r="J52" s="14"/>
      <c r="L52" s="32"/>
    </row>
    <row r="53" spans="1:12" ht="15.9" customHeight="1">
      <c r="A53" s="16"/>
      <c r="B53" s="158" t="s">
        <v>157</v>
      </c>
      <c r="C53" s="160" t="s">
        <v>159</v>
      </c>
      <c r="D53" s="21"/>
      <c r="E53" s="21"/>
      <c r="F53" s="16"/>
      <c r="G53" s="14"/>
      <c r="H53" s="15"/>
      <c r="I53" s="15"/>
      <c r="J53" s="14"/>
    </row>
    <row r="54" spans="1:12" ht="15.9" customHeight="1">
      <c r="A54" s="16"/>
      <c r="B54" s="21"/>
      <c r="C54" s="57"/>
      <c r="D54" s="56"/>
      <c r="E54" s="54"/>
      <c r="F54" s="16"/>
      <c r="G54" s="14"/>
      <c r="H54" s="15"/>
      <c r="I54" s="15"/>
      <c r="J54" s="14"/>
    </row>
    <row r="55" spans="1:12" ht="15.9" customHeight="1">
      <c r="A55" s="16"/>
      <c r="B55" s="9" t="s">
        <v>84</v>
      </c>
      <c r="C55" s="59" t="s">
        <v>85</v>
      </c>
      <c r="D55" s="58"/>
      <c r="E55" s="58"/>
      <c r="F55" s="16"/>
      <c r="G55" s="14"/>
      <c r="H55" s="15"/>
      <c r="I55" s="15"/>
      <c r="J55" s="14"/>
    </row>
    <row r="56" spans="1:12" ht="15.9" customHeight="1">
      <c r="A56" s="16"/>
      <c r="C56" s="163" t="s">
        <v>160</v>
      </c>
      <c r="D56" s="60"/>
      <c r="E56" s="60"/>
      <c r="F56" s="16"/>
      <c r="G56" s="14"/>
      <c r="H56" s="15"/>
      <c r="I56" s="15"/>
      <c r="J56" s="14"/>
    </row>
    <row r="57" spans="1:12" ht="15.9" customHeight="1">
      <c r="A57" s="16"/>
      <c r="C57" s="61" t="s">
        <v>86</v>
      </c>
      <c r="D57" s="60"/>
      <c r="E57" s="60"/>
      <c r="F57" s="16"/>
      <c r="G57" s="14"/>
      <c r="H57" s="15"/>
      <c r="I57" s="15"/>
      <c r="J57" s="14"/>
    </row>
    <row r="58" spans="1:12" ht="15.9" customHeight="1">
      <c r="A58" s="16"/>
      <c r="B58" s="351"/>
      <c r="C58" s="351"/>
      <c r="D58" s="351"/>
      <c r="E58" s="351"/>
      <c r="F58" s="16"/>
      <c r="G58" s="14"/>
      <c r="H58" s="15"/>
      <c r="I58" s="15"/>
      <c r="J58" s="14"/>
    </row>
    <row r="59" spans="1:12" ht="15.9" customHeight="1">
      <c r="A59" s="16"/>
      <c r="B59" s="9" t="s">
        <v>80</v>
      </c>
      <c r="C59" s="351" t="s">
        <v>161</v>
      </c>
      <c r="D59" s="351"/>
      <c r="E59" s="351"/>
      <c r="F59" s="16"/>
      <c r="G59" s="14"/>
      <c r="H59" s="15"/>
      <c r="I59" s="15"/>
      <c r="J59" s="14"/>
    </row>
    <row r="60" spans="1:12" ht="15.9" customHeight="1">
      <c r="A60" s="16"/>
      <c r="C60" s="351"/>
      <c r="D60" s="351"/>
      <c r="E60" s="351"/>
      <c r="F60" s="16"/>
      <c r="G60" s="14"/>
      <c r="H60" s="15"/>
      <c r="I60" s="15"/>
      <c r="J60" s="14"/>
    </row>
    <row r="61" spans="1:12" ht="75" customHeight="1">
      <c r="A61" s="16"/>
      <c r="C61" s="356" t="s">
        <v>162</v>
      </c>
      <c r="D61" s="356"/>
      <c r="E61" s="356"/>
      <c r="F61" s="16"/>
      <c r="G61" s="14"/>
      <c r="H61" s="15"/>
      <c r="I61" s="15"/>
      <c r="J61" s="14"/>
    </row>
    <row r="62" spans="1:12" ht="15.9" customHeight="1">
      <c r="A62" s="16"/>
      <c r="C62" s="351" t="s">
        <v>321</v>
      </c>
      <c r="D62" s="351"/>
      <c r="E62" s="351"/>
      <c r="F62" s="16"/>
      <c r="G62" s="14"/>
      <c r="H62" s="15"/>
      <c r="I62" s="15"/>
      <c r="J62" s="14"/>
    </row>
    <row r="63" spans="1:12" ht="15.9" customHeight="1">
      <c r="A63" s="16"/>
      <c r="C63" s="351"/>
      <c r="D63" s="351"/>
      <c r="E63" s="351"/>
      <c r="F63" s="16"/>
      <c r="G63" s="14"/>
      <c r="H63" s="15"/>
      <c r="I63" s="15"/>
      <c r="J63" s="14"/>
    </row>
    <row r="64" spans="1:12" ht="15.9" customHeight="1">
      <c r="A64" s="16"/>
      <c r="F64" s="16"/>
      <c r="G64" s="14"/>
      <c r="H64" s="15"/>
      <c r="I64" s="15"/>
      <c r="J64" s="14"/>
    </row>
    <row r="65" spans="1:12" ht="15.9" customHeight="1">
      <c r="A65" s="16"/>
      <c r="B65" s="224" t="s">
        <v>236</v>
      </c>
      <c r="F65" s="16"/>
      <c r="G65" s="14"/>
      <c r="H65" s="15"/>
      <c r="I65" s="15"/>
      <c r="J65" s="14"/>
    </row>
    <row r="66" spans="1:12" ht="15.9" customHeight="1">
      <c r="A66" s="16"/>
      <c r="B66" s="225" t="s">
        <v>237</v>
      </c>
      <c r="F66" s="16"/>
      <c r="G66" s="14"/>
      <c r="H66" s="15"/>
      <c r="I66" s="15"/>
      <c r="J66" s="14"/>
    </row>
    <row r="67" spans="1:12" ht="15.9" customHeight="1">
      <c r="A67" s="16"/>
      <c r="B67" s="19"/>
      <c r="C67" s="20" t="s">
        <v>78</v>
      </c>
      <c r="D67" s="20" t="s">
        <v>13</v>
      </c>
      <c r="F67" s="16"/>
      <c r="G67" s="14"/>
      <c r="H67" s="15"/>
      <c r="I67" s="15"/>
      <c r="J67" s="14"/>
      <c r="L67" s="32"/>
    </row>
    <row r="68" spans="1:12" ht="22.5" customHeight="1">
      <c r="A68" s="16"/>
      <c r="B68" s="9" t="s">
        <v>79</v>
      </c>
      <c r="C68" s="364" t="s">
        <v>238</v>
      </c>
      <c r="D68" s="365"/>
      <c r="F68" s="16"/>
      <c r="G68" s="14"/>
      <c r="H68" s="15"/>
      <c r="I68" s="15"/>
      <c r="J68" s="14"/>
      <c r="L68" s="32"/>
    </row>
    <row r="69" spans="1:12" ht="22.5" customHeight="1">
      <c r="A69" s="16"/>
      <c r="B69" s="9" t="s">
        <v>155</v>
      </c>
      <c r="C69" s="366" t="s">
        <v>239</v>
      </c>
      <c r="D69" s="367"/>
      <c r="F69" s="16"/>
      <c r="G69" s="14"/>
      <c r="H69" s="15"/>
      <c r="I69" s="15"/>
      <c r="J69" s="14"/>
      <c r="L69" s="32"/>
    </row>
    <row r="70" spans="1:12" ht="22.5" customHeight="1">
      <c r="A70" s="16"/>
      <c r="B70" s="9" t="s">
        <v>156</v>
      </c>
      <c r="C70" s="366" t="s">
        <v>87</v>
      </c>
      <c r="D70" s="367"/>
      <c r="F70" s="16"/>
      <c r="G70" s="14"/>
      <c r="H70" s="15"/>
      <c r="I70" s="15"/>
      <c r="J70" s="14"/>
      <c r="L70" s="32"/>
    </row>
    <row r="71" spans="1:12" ht="15.9" customHeight="1">
      <c r="A71" s="16"/>
      <c r="B71" s="17"/>
      <c r="F71" s="16"/>
      <c r="G71" s="14"/>
      <c r="H71" s="15"/>
      <c r="I71" s="15"/>
      <c r="J71" s="14"/>
      <c r="L71" s="32"/>
    </row>
    <row r="72" spans="1:12" ht="15.9" customHeight="1">
      <c r="A72" s="16"/>
      <c r="B72" s="158" t="s">
        <v>157</v>
      </c>
      <c r="C72" s="160" t="s">
        <v>159</v>
      </c>
      <c r="D72" s="21"/>
      <c r="E72" s="21"/>
      <c r="F72" s="16"/>
      <c r="G72" s="14"/>
      <c r="H72" s="15"/>
      <c r="I72" s="15"/>
      <c r="J72" s="14"/>
    </row>
    <row r="73" spans="1:12" ht="15.9" customHeight="1">
      <c r="A73" s="16"/>
      <c r="B73" s="21"/>
      <c r="C73" s="57"/>
      <c r="D73" s="56"/>
      <c r="E73" s="54"/>
      <c r="F73" s="16"/>
      <c r="G73" s="14"/>
      <c r="H73" s="15"/>
      <c r="I73" s="15"/>
      <c r="J73" s="14"/>
    </row>
    <row r="74" spans="1:12" ht="15.9" customHeight="1">
      <c r="A74" s="16"/>
      <c r="B74" s="9" t="s">
        <v>84</v>
      </c>
      <c r="C74" s="59" t="s">
        <v>85</v>
      </c>
      <c r="D74" s="58"/>
      <c r="E74" s="58"/>
      <c r="F74" s="16"/>
      <c r="G74" s="14"/>
      <c r="H74" s="15"/>
      <c r="I74" s="15"/>
      <c r="J74" s="14"/>
    </row>
    <row r="75" spans="1:12" ht="15.9" customHeight="1">
      <c r="A75" s="16"/>
      <c r="C75" s="163" t="s">
        <v>160</v>
      </c>
      <c r="D75" s="60"/>
      <c r="E75" s="60"/>
      <c r="F75" s="16"/>
      <c r="G75" s="15"/>
      <c r="H75" s="15"/>
      <c r="I75" s="15"/>
      <c r="J75" s="14"/>
    </row>
    <row r="76" spans="1:12" ht="15.9" customHeight="1">
      <c r="A76" s="16"/>
      <c r="C76" s="61" t="s">
        <v>86</v>
      </c>
      <c r="D76" s="60"/>
      <c r="E76" s="60"/>
      <c r="F76" s="16"/>
      <c r="G76" s="15"/>
      <c r="H76" s="15"/>
      <c r="I76" s="15"/>
      <c r="J76" s="14"/>
    </row>
    <row r="77" spans="1:12" ht="15.9" customHeight="1">
      <c r="A77" s="16"/>
      <c r="B77" s="351"/>
      <c r="C77" s="351"/>
      <c r="D77" s="351"/>
      <c r="E77" s="351"/>
      <c r="F77" s="16"/>
      <c r="G77" s="15"/>
      <c r="H77" s="15"/>
      <c r="I77" s="15"/>
      <c r="J77" s="14"/>
    </row>
    <row r="78" spans="1:12" ht="15.9" customHeight="1">
      <c r="A78" s="16"/>
      <c r="B78" s="9" t="s">
        <v>80</v>
      </c>
      <c r="C78" s="362" t="s">
        <v>240</v>
      </c>
      <c r="D78" s="362"/>
      <c r="E78" s="362"/>
      <c r="F78" s="16"/>
      <c r="G78" s="15"/>
      <c r="H78" s="15"/>
      <c r="I78" s="15"/>
      <c r="J78" s="14"/>
    </row>
    <row r="79" spans="1:12" ht="15.9" customHeight="1">
      <c r="A79" s="16"/>
      <c r="B79" s="9"/>
      <c r="C79" s="362"/>
      <c r="D79" s="362"/>
      <c r="E79" s="362"/>
      <c r="F79" s="16"/>
      <c r="G79" s="15"/>
      <c r="H79" s="15"/>
      <c r="I79" s="15"/>
      <c r="J79" s="14"/>
    </row>
    <row r="80" spans="1:12" ht="15.9" customHeight="1">
      <c r="A80" s="16"/>
      <c r="C80" s="362" t="s">
        <v>241</v>
      </c>
      <c r="D80" s="362"/>
      <c r="E80" s="362"/>
      <c r="F80" s="16"/>
      <c r="G80" s="15"/>
      <c r="H80" s="15"/>
      <c r="I80" s="15"/>
      <c r="J80" s="14"/>
    </row>
    <row r="81" spans="1:12" ht="15.9" customHeight="1">
      <c r="A81" s="16"/>
      <c r="C81" s="362"/>
      <c r="D81" s="362"/>
      <c r="E81" s="362"/>
      <c r="F81" s="16"/>
      <c r="G81" s="15"/>
      <c r="H81" s="15"/>
      <c r="I81" s="15"/>
      <c r="J81" s="14"/>
    </row>
    <row r="82" spans="1:12" ht="79.5" customHeight="1">
      <c r="A82" s="16"/>
      <c r="C82" s="356" t="s">
        <v>162</v>
      </c>
      <c r="D82" s="356"/>
      <c r="E82" s="356"/>
      <c r="F82" s="16"/>
      <c r="G82" s="15"/>
      <c r="H82" s="15"/>
      <c r="I82" s="15"/>
      <c r="J82" s="14"/>
    </row>
    <row r="83" spans="1:12" ht="15.9" customHeight="1">
      <c r="A83" s="16"/>
      <c r="C83" s="351"/>
      <c r="D83" s="351"/>
      <c r="E83" s="351"/>
      <c r="F83" s="16"/>
      <c r="G83" s="15"/>
      <c r="H83" s="15"/>
      <c r="I83" s="15"/>
      <c r="J83" s="14"/>
    </row>
    <row r="84" spans="1:12" ht="15.9" customHeight="1">
      <c r="A84" s="16"/>
      <c r="B84" s="225" t="s">
        <v>242</v>
      </c>
      <c r="F84" s="16"/>
      <c r="G84" s="15"/>
      <c r="H84" s="15"/>
      <c r="I84" s="15"/>
      <c r="J84" s="14"/>
    </row>
    <row r="85" spans="1:12" ht="15.9" customHeight="1">
      <c r="A85" s="16"/>
      <c r="B85" s="19"/>
      <c r="C85" s="20" t="s">
        <v>78</v>
      </c>
      <c r="D85" s="20" t="s">
        <v>13</v>
      </c>
      <c r="F85" s="16"/>
      <c r="G85" s="15"/>
      <c r="H85" s="15"/>
      <c r="I85" s="15"/>
      <c r="J85" s="14"/>
      <c r="L85" s="32"/>
    </row>
    <row r="86" spans="1:12" ht="22.5" customHeight="1">
      <c r="A86" s="16"/>
      <c r="B86" s="9" t="s">
        <v>79</v>
      </c>
      <c r="C86" s="364" t="s">
        <v>238</v>
      </c>
      <c r="D86" s="365"/>
      <c r="F86" s="16"/>
      <c r="G86" s="15"/>
      <c r="H86" s="15"/>
      <c r="I86" s="15"/>
      <c r="J86" s="14"/>
      <c r="L86" s="32"/>
    </row>
    <row r="87" spans="1:12" ht="22.5" customHeight="1">
      <c r="A87" s="16"/>
      <c r="B87" s="9" t="s">
        <v>155</v>
      </c>
      <c r="C87" s="366" t="s">
        <v>243</v>
      </c>
      <c r="D87" s="367"/>
      <c r="F87" s="16"/>
      <c r="G87" s="15"/>
      <c r="H87" s="15"/>
      <c r="I87" s="15"/>
      <c r="J87" s="14"/>
      <c r="L87" s="32"/>
    </row>
    <row r="88" spans="1:12" ht="22.5" customHeight="1">
      <c r="A88" s="16"/>
      <c r="B88" s="9" t="s">
        <v>156</v>
      </c>
      <c r="C88" s="366" t="s">
        <v>244</v>
      </c>
      <c r="D88" s="367"/>
      <c r="F88" s="16"/>
      <c r="G88" s="15"/>
      <c r="H88" s="15"/>
      <c r="I88" s="15"/>
      <c r="J88" s="14"/>
      <c r="L88" s="32"/>
    </row>
    <row r="89" spans="1:12" ht="15.9" customHeight="1">
      <c r="A89" s="16"/>
      <c r="B89" s="17"/>
      <c r="F89" s="16"/>
      <c r="G89" s="15"/>
      <c r="H89" s="15"/>
      <c r="I89" s="15"/>
      <c r="J89" s="14"/>
      <c r="L89" s="32"/>
    </row>
    <row r="90" spans="1:12" ht="15.9" customHeight="1">
      <c r="A90" s="16"/>
      <c r="B90" s="158" t="s">
        <v>157</v>
      </c>
      <c r="C90" s="160" t="s">
        <v>159</v>
      </c>
      <c r="D90" s="21"/>
      <c r="E90" s="21"/>
      <c r="F90" s="16"/>
      <c r="G90" s="15"/>
      <c r="H90" s="15"/>
      <c r="I90" s="15"/>
      <c r="J90" s="14"/>
    </row>
    <row r="91" spans="1:12" ht="15.9" customHeight="1">
      <c r="A91" s="16"/>
      <c r="B91" s="21"/>
      <c r="C91" s="57"/>
      <c r="D91" s="56"/>
      <c r="E91" s="54"/>
      <c r="F91" s="16"/>
      <c r="G91" s="15"/>
      <c r="H91" s="15"/>
      <c r="I91" s="15"/>
      <c r="J91" s="14"/>
    </row>
    <row r="92" spans="1:12" ht="15.9" customHeight="1">
      <c r="A92" s="16"/>
      <c r="B92" s="9" t="s">
        <v>84</v>
      </c>
      <c r="C92" s="59" t="s">
        <v>85</v>
      </c>
      <c r="D92" s="58"/>
      <c r="E92" s="58"/>
      <c r="F92" s="16"/>
      <c r="G92" s="15"/>
      <c r="H92" s="15"/>
      <c r="I92" s="15"/>
      <c r="J92" s="14"/>
    </row>
    <row r="93" spans="1:12" ht="15.9" customHeight="1">
      <c r="A93" s="16"/>
      <c r="C93" s="163" t="s">
        <v>160</v>
      </c>
      <c r="D93" s="60"/>
      <c r="E93" s="60"/>
      <c r="F93" s="16"/>
      <c r="G93" s="15"/>
      <c r="H93" s="15"/>
      <c r="I93" s="15"/>
      <c r="J93" s="14"/>
    </row>
    <row r="94" spans="1:12" ht="15.9" customHeight="1">
      <c r="A94" s="16"/>
      <c r="C94" s="61" t="s">
        <v>86</v>
      </c>
      <c r="D94" s="60"/>
      <c r="E94" s="60"/>
      <c r="F94" s="16"/>
      <c r="G94" s="15"/>
      <c r="H94" s="15"/>
      <c r="I94" s="15"/>
      <c r="J94" s="14"/>
    </row>
    <row r="95" spans="1:12" ht="15.9" customHeight="1">
      <c r="A95" s="16"/>
      <c r="B95" s="351"/>
      <c r="C95" s="351"/>
      <c r="D95" s="351"/>
      <c r="E95" s="351"/>
      <c r="F95" s="16"/>
      <c r="G95" s="15"/>
      <c r="H95" s="15"/>
      <c r="I95" s="15"/>
      <c r="J95" s="14"/>
    </row>
    <row r="96" spans="1:12" ht="15.9" customHeight="1">
      <c r="A96" s="16"/>
      <c r="B96" s="9" t="s">
        <v>80</v>
      </c>
      <c r="C96" s="362" t="s">
        <v>245</v>
      </c>
      <c r="D96" s="362"/>
      <c r="E96" s="362"/>
      <c r="F96" s="16"/>
      <c r="G96" s="15"/>
      <c r="H96" s="15"/>
      <c r="I96" s="15"/>
      <c r="J96" s="14"/>
    </row>
    <row r="97" spans="1:12" ht="18" customHeight="1">
      <c r="A97" s="16"/>
      <c r="C97" s="362" t="s">
        <v>246</v>
      </c>
      <c r="D97" s="362"/>
      <c r="E97" s="362"/>
      <c r="F97" s="16"/>
      <c r="G97" s="15"/>
      <c r="H97" s="15"/>
      <c r="I97" s="15"/>
      <c r="J97" s="14"/>
    </row>
    <row r="98" spans="1:12" ht="18" customHeight="1">
      <c r="A98" s="16"/>
      <c r="C98" s="362"/>
      <c r="D98" s="362"/>
      <c r="E98" s="362"/>
      <c r="F98" s="16"/>
      <c r="G98" s="15"/>
      <c r="H98" s="15"/>
      <c r="I98" s="15"/>
      <c r="J98" s="14"/>
    </row>
    <row r="99" spans="1:12" ht="79.5" customHeight="1">
      <c r="A99" s="16"/>
      <c r="C99" s="363" t="s">
        <v>323</v>
      </c>
      <c r="D99" s="363"/>
      <c r="E99" s="363"/>
      <c r="F99" s="16"/>
      <c r="G99" s="15"/>
      <c r="H99" s="15"/>
      <c r="I99" s="15"/>
      <c r="J99" s="14"/>
    </row>
    <row r="100" spans="1:12" ht="15.9" customHeight="1">
      <c r="A100" s="16"/>
      <c r="C100" s="351"/>
      <c r="D100" s="351"/>
      <c r="E100" s="351"/>
      <c r="F100" s="16"/>
      <c r="G100" s="15"/>
      <c r="H100" s="15"/>
      <c r="I100" s="15"/>
      <c r="J100" s="14"/>
    </row>
    <row r="101" spans="1:12" ht="15.9" customHeight="1">
      <c r="A101" s="16"/>
      <c r="B101" s="225" t="s">
        <v>247</v>
      </c>
      <c r="F101" s="16"/>
      <c r="G101" s="15"/>
      <c r="H101" s="15"/>
      <c r="I101" s="15"/>
      <c r="J101" s="14"/>
    </row>
    <row r="102" spans="1:12" ht="15.9" customHeight="1">
      <c r="A102" s="16"/>
      <c r="B102" s="73"/>
      <c r="C102" s="20" t="s">
        <v>78</v>
      </c>
      <c r="D102" s="20" t="s">
        <v>13</v>
      </c>
      <c r="F102" s="16"/>
      <c r="G102" s="15"/>
      <c r="H102" s="15"/>
      <c r="I102" s="15"/>
      <c r="J102" s="14"/>
      <c r="L102" s="32"/>
    </row>
    <row r="103" spans="1:12" ht="22.5" customHeight="1">
      <c r="A103" s="16"/>
      <c r="B103" s="9" t="s">
        <v>79</v>
      </c>
      <c r="C103" s="364" t="s">
        <v>238</v>
      </c>
      <c r="D103" s="365"/>
      <c r="F103" s="16"/>
      <c r="G103" s="15"/>
      <c r="H103" s="15"/>
      <c r="I103" s="15"/>
      <c r="J103" s="14"/>
      <c r="L103" s="32"/>
    </row>
    <row r="104" spans="1:12" ht="22.5" customHeight="1">
      <c r="A104" s="16"/>
      <c r="B104" s="9" t="s">
        <v>155</v>
      </c>
      <c r="C104" s="366" t="s">
        <v>243</v>
      </c>
      <c r="D104" s="367"/>
      <c r="F104" s="16"/>
      <c r="G104" s="15"/>
      <c r="H104" s="15"/>
      <c r="I104" s="15"/>
      <c r="J104" s="14"/>
      <c r="L104" s="32"/>
    </row>
    <row r="105" spans="1:12" ht="22.5" customHeight="1">
      <c r="A105" s="16"/>
      <c r="B105" s="9" t="s">
        <v>156</v>
      </c>
      <c r="C105" s="366" t="s">
        <v>248</v>
      </c>
      <c r="D105" s="367"/>
      <c r="F105" s="16"/>
      <c r="G105" s="15"/>
      <c r="H105" s="15"/>
      <c r="I105" s="15"/>
      <c r="J105" s="14"/>
      <c r="L105" s="32"/>
    </row>
    <row r="106" spans="1:12" ht="15.9" customHeight="1">
      <c r="A106" s="16"/>
      <c r="B106" s="17"/>
      <c r="F106" s="16"/>
      <c r="G106" s="15"/>
      <c r="H106" s="15"/>
      <c r="I106" s="15"/>
      <c r="J106" s="14"/>
      <c r="L106" s="32"/>
    </row>
    <row r="107" spans="1:12" ht="15.9" customHeight="1">
      <c r="A107" s="16"/>
      <c r="B107" s="158" t="s">
        <v>157</v>
      </c>
      <c r="C107" s="160" t="s">
        <v>159</v>
      </c>
      <c r="D107" s="21"/>
      <c r="E107" s="21"/>
      <c r="F107" s="16"/>
      <c r="G107" s="15"/>
      <c r="H107" s="15"/>
      <c r="I107" s="15"/>
      <c r="J107" s="14"/>
    </row>
    <row r="108" spans="1:12" ht="15.9" customHeight="1">
      <c r="A108" s="16"/>
      <c r="B108" s="21"/>
      <c r="C108" s="57"/>
      <c r="D108" s="56"/>
      <c r="E108" s="54"/>
      <c r="F108" s="16"/>
      <c r="G108" s="15"/>
      <c r="H108" s="15"/>
      <c r="I108" s="15"/>
      <c r="J108" s="14"/>
    </row>
    <row r="109" spans="1:12" ht="15.9" customHeight="1">
      <c r="A109" s="16"/>
      <c r="B109" s="9" t="s">
        <v>84</v>
      </c>
      <c r="C109" s="59" t="s">
        <v>85</v>
      </c>
      <c r="D109" s="58"/>
      <c r="E109" s="58"/>
      <c r="F109" s="16"/>
      <c r="G109" s="15"/>
      <c r="H109" s="15"/>
      <c r="I109" s="15"/>
      <c r="J109" s="14"/>
    </row>
    <row r="110" spans="1:12" ht="15.9" customHeight="1">
      <c r="A110" s="16"/>
      <c r="C110" s="163" t="s">
        <v>160</v>
      </c>
      <c r="D110" s="60"/>
      <c r="E110" s="60"/>
      <c r="F110" s="16"/>
      <c r="G110" s="15"/>
      <c r="H110" s="15"/>
      <c r="I110" s="15"/>
      <c r="J110" s="14"/>
    </row>
    <row r="111" spans="1:12" ht="15.9" customHeight="1">
      <c r="A111" s="16"/>
      <c r="C111" s="61" t="s">
        <v>86</v>
      </c>
      <c r="D111" s="60"/>
      <c r="E111" s="60"/>
      <c r="F111" s="16"/>
      <c r="G111" s="15"/>
      <c r="H111" s="15"/>
      <c r="I111" s="15"/>
      <c r="J111" s="14"/>
    </row>
    <row r="112" spans="1:12" ht="15.9" customHeight="1">
      <c r="A112" s="16"/>
      <c r="B112" s="351"/>
      <c r="C112" s="351"/>
      <c r="D112" s="351"/>
      <c r="E112" s="351"/>
      <c r="F112" s="16"/>
      <c r="G112" s="15"/>
      <c r="H112" s="15"/>
      <c r="I112" s="15"/>
      <c r="J112" s="14"/>
    </row>
    <row r="113" spans="1:12" ht="15.9" customHeight="1">
      <c r="A113" s="16"/>
      <c r="B113" s="9" t="s">
        <v>80</v>
      </c>
      <c r="C113" s="362" t="s">
        <v>245</v>
      </c>
      <c r="D113" s="362"/>
      <c r="E113" s="362"/>
      <c r="F113" s="16"/>
      <c r="G113" s="15"/>
      <c r="H113" s="15"/>
      <c r="I113" s="15"/>
      <c r="J113" s="14"/>
    </row>
    <row r="114" spans="1:12" ht="15.9" customHeight="1">
      <c r="A114" s="16"/>
      <c r="C114" s="362" t="s">
        <v>318</v>
      </c>
      <c r="D114" s="362"/>
      <c r="E114" s="362"/>
      <c r="F114" s="16"/>
      <c r="G114" s="15"/>
      <c r="H114" s="15"/>
      <c r="I114" s="15"/>
      <c r="J114" s="14"/>
    </row>
    <row r="115" spans="1:12" ht="15.9" customHeight="1">
      <c r="A115" s="16"/>
      <c r="C115" s="362"/>
      <c r="D115" s="362"/>
      <c r="E115" s="362"/>
      <c r="F115" s="16"/>
      <c r="G115" s="15"/>
      <c r="H115" s="15"/>
      <c r="I115" s="15"/>
      <c r="J115" s="14"/>
    </row>
    <row r="116" spans="1:12" ht="79.5" customHeight="1">
      <c r="A116" s="16"/>
      <c r="C116" s="363" t="s">
        <v>323</v>
      </c>
      <c r="D116" s="363"/>
      <c r="E116" s="363"/>
      <c r="F116" s="16"/>
      <c r="G116" s="15"/>
      <c r="H116" s="15"/>
      <c r="I116" s="15"/>
      <c r="J116" s="14"/>
    </row>
    <row r="117" spans="1:12" ht="15.9" customHeight="1">
      <c r="B117" s="64"/>
      <c r="G117" s="15"/>
      <c r="H117" s="15"/>
      <c r="I117" s="15"/>
      <c r="J117" s="14"/>
    </row>
    <row r="118" spans="1:12" ht="15.9" customHeight="1">
      <c r="A118" s="16"/>
      <c r="B118" s="225" t="s">
        <v>250</v>
      </c>
      <c r="F118" s="16"/>
      <c r="G118" s="15"/>
      <c r="H118" s="15"/>
      <c r="I118" s="15"/>
      <c r="J118" s="14"/>
    </row>
    <row r="119" spans="1:12" ht="15.9" customHeight="1">
      <c r="A119" s="16"/>
      <c r="B119" s="19"/>
      <c r="C119" s="20" t="s">
        <v>78</v>
      </c>
      <c r="D119" s="20" t="s">
        <v>13</v>
      </c>
      <c r="F119" s="16"/>
      <c r="G119" s="15"/>
      <c r="H119" s="15"/>
      <c r="I119" s="15"/>
      <c r="J119" s="14"/>
      <c r="L119" s="32"/>
    </row>
    <row r="120" spans="1:12" ht="22.5" customHeight="1">
      <c r="A120" s="16"/>
      <c r="B120" s="9" t="s">
        <v>79</v>
      </c>
      <c r="C120" s="364" t="s">
        <v>238</v>
      </c>
      <c r="D120" s="365"/>
      <c r="F120" s="16"/>
      <c r="G120" s="15"/>
      <c r="H120" s="15"/>
      <c r="I120" s="15"/>
      <c r="J120" s="14"/>
      <c r="L120" s="32"/>
    </row>
    <row r="121" spans="1:12" ht="22.5" customHeight="1">
      <c r="A121" s="16"/>
      <c r="B121" s="9" t="s">
        <v>155</v>
      </c>
      <c r="C121" s="366" t="s">
        <v>243</v>
      </c>
      <c r="D121" s="367"/>
      <c r="F121" s="16"/>
      <c r="G121" s="15"/>
      <c r="H121" s="15"/>
      <c r="I121" s="15"/>
      <c r="J121" s="14"/>
      <c r="L121" s="32"/>
    </row>
    <row r="122" spans="1:12" ht="22.5" customHeight="1">
      <c r="A122" s="16"/>
      <c r="B122" s="9" t="s">
        <v>156</v>
      </c>
      <c r="C122" s="366" t="s">
        <v>249</v>
      </c>
      <c r="D122" s="367"/>
      <c r="F122" s="16"/>
      <c r="G122" s="15"/>
      <c r="H122" s="15"/>
      <c r="I122" s="15"/>
      <c r="J122" s="14"/>
      <c r="L122" s="32"/>
    </row>
    <row r="123" spans="1:12" ht="15.9" customHeight="1">
      <c r="A123" s="16"/>
      <c r="B123" s="17"/>
      <c r="F123" s="16"/>
      <c r="G123" s="15"/>
      <c r="H123" s="15"/>
      <c r="I123" s="15"/>
      <c r="J123" s="14"/>
      <c r="L123" s="32"/>
    </row>
    <row r="124" spans="1:12" ht="15.9" customHeight="1">
      <c r="A124" s="16"/>
      <c r="B124" s="158" t="s">
        <v>157</v>
      </c>
      <c r="C124" s="160" t="s">
        <v>159</v>
      </c>
      <c r="D124" s="21"/>
      <c r="E124" s="21"/>
      <c r="F124" s="16"/>
      <c r="G124" s="15"/>
      <c r="H124" s="15"/>
      <c r="I124" s="15"/>
      <c r="J124" s="14"/>
    </row>
    <row r="125" spans="1:12" ht="15.9" customHeight="1">
      <c r="A125" s="16"/>
      <c r="B125" s="21"/>
      <c r="C125" s="57"/>
      <c r="D125" s="56"/>
      <c r="E125" s="54"/>
      <c r="F125" s="16"/>
      <c r="G125" s="15"/>
      <c r="H125" s="15"/>
      <c r="I125" s="15"/>
      <c r="J125" s="14"/>
    </row>
    <row r="126" spans="1:12" ht="15.9" customHeight="1">
      <c r="A126" s="16"/>
      <c r="B126" s="9" t="s">
        <v>84</v>
      </c>
      <c r="C126" s="59" t="s">
        <v>85</v>
      </c>
      <c r="D126" s="58"/>
      <c r="E126" s="58"/>
      <c r="F126" s="16"/>
      <c r="G126" s="15"/>
      <c r="H126" s="15"/>
      <c r="I126" s="15"/>
      <c r="J126" s="14"/>
    </row>
    <row r="127" spans="1:12" ht="15.9" customHeight="1">
      <c r="A127" s="16"/>
      <c r="C127" s="163" t="s">
        <v>160</v>
      </c>
      <c r="D127" s="60"/>
      <c r="E127" s="60"/>
      <c r="F127" s="16"/>
      <c r="G127" s="15"/>
      <c r="H127" s="15"/>
      <c r="I127" s="15"/>
      <c r="J127" s="14"/>
    </row>
    <row r="128" spans="1:12" ht="15.9" customHeight="1">
      <c r="A128" s="16"/>
      <c r="C128" s="61" t="s">
        <v>86</v>
      </c>
      <c r="D128" s="60"/>
      <c r="E128" s="60"/>
      <c r="F128" s="16"/>
      <c r="G128" s="15"/>
      <c r="H128" s="15"/>
      <c r="I128" s="15"/>
      <c r="J128" s="14"/>
    </row>
    <row r="129" spans="1:12" ht="15.9" customHeight="1">
      <c r="A129" s="16"/>
      <c r="B129" s="351"/>
      <c r="C129" s="351"/>
      <c r="D129" s="351"/>
      <c r="E129" s="351"/>
      <c r="F129" s="16"/>
      <c r="G129" s="15"/>
      <c r="H129" s="15"/>
      <c r="I129" s="15"/>
      <c r="J129" s="14"/>
    </row>
    <row r="130" spans="1:12" ht="15.9" customHeight="1">
      <c r="A130" s="16"/>
      <c r="B130" s="9" t="s">
        <v>80</v>
      </c>
      <c r="C130" s="362" t="s">
        <v>245</v>
      </c>
      <c r="D130" s="362"/>
      <c r="E130" s="362"/>
      <c r="F130" s="16"/>
      <c r="G130" s="15"/>
      <c r="H130" s="15"/>
      <c r="I130" s="15"/>
      <c r="J130" s="14"/>
    </row>
    <row r="131" spans="1:12" ht="15.9" customHeight="1">
      <c r="A131" s="16"/>
      <c r="C131" s="362" t="s">
        <v>319</v>
      </c>
      <c r="D131" s="362"/>
      <c r="E131" s="362"/>
      <c r="F131" s="16"/>
      <c r="G131" s="15"/>
      <c r="H131" s="15"/>
      <c r="I131" s="15"/>
      <c r="J131" s="14"/>
    </row>
    <row r="132" spans="1:12" ht="18" customHeight="1">
      <c r="A132" s="16"/>
      <c r="C132" s="362"/>
      <c r="D132" s="362"/>
      <c r="E132" s="362"/>
      <c r="F132" s="16"/>
      <c r="G132" s="15"/>
      <c r="H132" s="15"/>
      <c r="I132" s="15"/>
      <c r="J132" s="14"/>
    </row>
    <row r="133" spans="1:12" ht="79.5" customHeight="1">
      <c r="A133" s="16"/>
      <c r="C133" s="363" t="s">
        <v>323</v>
      </c>
      <c r="D133" s="363"/>
      <c r="E133" s="363"/>
      <c r="F133" s="16"/>
      <c r="G133" s="15"/>
      <c r="H133" s="15"/>
      <c r="I133" s="15"/>
      <c r="J133" s="14"/>
    </row>
    <row r="134" spans="1:12" ht="15.9" customHeight="1">
      <c r="B134" s="64"/>
      <c r="G134" s="15"/>
      <c r="H134" s="15"/>
      <c r="I134" s="15"/>
      <c r="J134" s="14"/>
    </row>
    <row r="135" spans="1:12" s="31" customFormat="1" ht="15.9" customHeight="1">
      <c r="A135" s="226"/>
      <c r="B135" s="225" t="s">
        <v>251</v>
      </c>
      <c r="F135" s="226"/>
      <c r="G135" s="227"/>
      <c r="H135" s="228"/>
      <c r="I135" s="228"/>
      <c r="J135" s="227"/>
    </row>
    <row r="136" spans="1:12" s="31" customFormat="1" ht="15.9" customHeight="1">
      <c r="A136" s="226"/>
      <c r="B136" s="229"/>
      <c r="C136" s="230" t="s">
        <v>78</v>
      </c>
      <c r="D136" s="230" t="s">
        <v>13</v>
      </c>
      <c r="E136" s="231"/>
      <c r="F136" s="226"/>
      <c r="G136" s="227"/>
      <c r="H136" s="228"/>
      <c r="I136" s="228"/>
      <c r="J136" s="227"/>
      <c r="L136" s="232"/>
    </row>
    <row r="137" spans="1:12" s="31" customFormat="1" ht="22.5" customHeight="1">
      <c r="A137" s="226"/>
      <c r="B137" s="233" t="s">
        <v>79</v>
      </c>
      <c r="C137" s="364" t="s">
        <v>238</v>
      </c>
      <c r="D137" s="365"/>
      <c r="E137" s="234"/>
      <c r="F137" s="226"/>
      <c r="G137" s="227"/>
      <c r="H137" s="228"/>
      <c r="I137" s="228"/>
      <c r="J137" s="227"/>
      <c r="L137" s="232"/>
    </row>
    <row r="138" spans="1:12" s="31" customFormat="1" ht="22.5" customHeight="1">
      <c r="A138" s="226"/>
      <c r="B138" s="233" t="s">
        <v>155</v>
      </c>
      <c r="C138" s="366" t="s">
        <v>243</v>
      </c>
      <c r="D138" s="367"/>
      <c r="E138" s="235"/>
      <c r="F138" s="226"/>
      <c r="G138" s="227"/>
      <c r="H138" s="228"/>
      <c r="I138" s="228"/>
      <c r="J138" s="227"/>
      <c r="L138" s="232"/>
    </row>
    <row r="139" spans="1:12" s="31" customFormat="1" ht="22.5" customHeight="1">
      <c r="A139" s="226"/>
      <c r="B139" s="233" t="s">
        <v>156</v>
      </c>
      <c r="C139" s="366" t="s">
        <v>252</v>
      </c>
      <c r="D139" s="367"/>
      <c r="E139" s="235"/>
      <c r="F139" s="226"/>
      <c r="G139" s="227"/>
      <c r="H139" s="228"/>
      <c r="I139" s="228"/>
      <c r="J139" s="227"/>
      <c r="L139" s="232"/>
    </row>
    <row r="140" spans="1:12" s="31" customFormat="1" ht="15.9" customHeight="1">
      <c r="A140" s="226"/>
      <c r="B140" s="236"/>
      <c r="F140" s="226"/>
      <c r="G140" s="227"/>
      <c r="H140" s="228"/>
      <c r="I140" s="228"/>
      <c r="J140" s="227"/>
      <c r="L140" s="232"/>
    </row>
    <row r="141" spans="1:12" s="31" customFormat="1" ht="15.9" customHeight="1">
      <c r="A141" s="226"/>
      <c r="B141" s="237" t="s">
        <v>157</v>
      </c>
      <c r="C141" s="160" t="s">
        <v>159</v>
      </c>
      <c r="D141" s="239"/>
      <c r="E141" s="239"/>
      <c r="F141" s="226"/>
      <c r="G141" s="227"/>
      <c r="H141" s="228"/>
      <c r="I141" s="228"/>
      <c r="J141" s="227"/>
    </row>
    <row r="142" spans="1:12" s="31" customFormat="1" ht="15.9" customHeight="1">
      <c r="A142" s="226"/>
      <c r="B142" s="237"/>
      <c r="C142" s="238"/>
      <c r="D142" s="239"/>
      <c r="E142" s="239"/>
      <c r="F142" s="226"/>
      <c r="G142" s="227"/>
      <c r="H142" s="228"/>
      <c r="I142" s="228"/>
      <c r="J142" s="227"/>
    </row>
    <row r="143" spans="1:12" s="31" customFormat="1" ht="15.9" customHeight="1">
      <c r="A143" s="226"/>
      <c r="B143" s="9" t="s">
        <v>84</v>
      </c>
      <c r="C143" s="59" t="s">
        <v>85</v>
      </c>
      <c r="D143" s="239"/>
      <c r="E143" s="239"/>
      <c r="F143" s="226"/>
      <c r="G143" s="227"/>
      <c r="H143" s="228"/>
      <c r="I143" s="228"/>
      <c r="J143" s="227"/>
    </row>
    <row r="144" spans="1:12" s="31" customFormat="1" ht="15.9" customHeight="1">
      <c r="A144" s="226"/>
      <c r="B144" s="7"/>
      <c r="C144" s="163" t="s">
        <v>160</v>
      </c>
      <c r="D144" s="239"/>
      <c r="E144" s="239"/>
      <c r="F144" s="226"/>
      <c r="G144" s="227"/>
      <c r="H144" s="228"/>
      <c r="I144" s="228"/>
      <c r="J144" s="227"/>
    </row>
    <row r="145" spans="1:12" s="31" customFormat="1" ht="15.9" customHeight="1">
      <c r="A145" s="226"/>
      <c r="B145" s="7"/>
      <c r="C145" s="61" t="s">
        <v>86</v>
      </c>
      <c r="D145" s="240"/>
      <c r="E145" s="54"/>
      <c r="F145" s="226"/>
      <c r="G145" s="227"/>
      <c r="H145" s="228"/>
      <c r="I145" s="228"/>
      <c r="J145" s="227"/>
    </row>
    <row r="146" spans="1:12" s="31" customFormat="1" ht="15.9" customHeight="1">
      <c r="A146" s="226"/>
      <c r="B146" s="7"/>
      <c r="C146" s="61"/>
      <c r="D146" s="240"/>
      <c r="E146" s="54"/>
      <c r="F146" s="226"/>
      <c r="G146" s="227"/>
      <c r="H146" s="228"/>
      <c r="I146" s="228"/>
      <c r="J146" s="227"/>
    </row>
    <row r="147" spans="1:12" s="31" customFormat="1" ht="15.9" customHeight="1">
      <c r="A147" s="226"/>
      <c r="B147" s="233" t="s">
        <v>80</v>
      </c>
      <c r="C147" s="362" t="s">
        <v>245</v>
      </c>
      <c r="D147" s="362"/>
      <c r="E147" s="362"/>
      <c r="F147" s="226"/>
      <c r="G147" s="227"/>
      <c r="H147" s="228"/>
      <c r="I147" s="228"/>
      <c r="J147" s="227"/>
    </row>
    <row r="148" spans="1:12" s="31" customFormat="1" ht="15.9" customHeight="1">
      <c r="A148" s="226"/>
      <c r="C148" s="362" t="s">
        <v>315</v>
      </c>
      <c r="D148" s="362"/>
      <c r="E148" s="362"/>
      <c r="F148" s="226"/>
      <c r="G148" s="227"/>
      <c r="H148" s="228"/>
      <c r="I148" s="228"/>
      <c r="J148" s="227"/>
    </row>
    <row r="149" spans="1:12" s="31" customFormat="1" ht="16.5" customHeight="1">
      <c r="A149" s="226"/>
      <c r="C149" s="362"/>
      <c r="D149" s="362"/>
      <c r="E149" s="362"/>
      <c r="F149" s="226"/>
      <c r="G149" s="227"/>
      <c r="H149" s="228"/>
      <c r="I149" s="228"/>
      <c r="J149" s="227"/>
    </row>
    <row r="150" spans="1:12" s="31" customFormat="1" ht="81.75" customHeight="1">
      <c r="A150" s="226"/>
      <c r="C150" s="363" t="s">
        <v>323</v>
      </c>
      <c r="D150" s="363"/>
      <c r="E150" s="363"/>
      <c r="F150" s="226"/>
      <c r="G150" s="227"/>
      <c r="H150" s="228"/>
      <c r="I150" s="228"/>
      <c r="J150" s="227"/>
    </row>
    <row r="151" spans="1:12" s="68" customFormat="1" ht="15.9" customHeight="1">
      <c r="A151" s="65"/>
      <c r="B151" s="70"/>
      <c r="F151" s="65"/>
      <c r="G151" s="66"/>
      <c r="H151" s="66"/>
      <c r="I151" s="66"/>
      <c r="J151" s="67"/>
      <c r="L151" s="69"/>
    </row>
    <row r="152" spans="1:12" s="31" customFormat="1" ht="15.9" customHeight="1">
      <c r="B152" s="224" t="s">
        <v>253</v>
      </c>
      <c r="G152" s="227"/>
      <c r="H152" s="228"/>
      <c r="I152" s="228"/>
      <c r="J152" s="227"/>
    </row>
    <row r="153" spans="1:12" s="31" customFormat="1" ht="15.9" customHeight="1">
      <c r="B153" s="225" t="s">
        <v>254</v>
      </c>
      <c r="G153" s="227"/>
      <c r="H153" s="228"/>
      <c r="I153" s="228"/>
      <c r="J153" s="227"/>
    </row>
    <row r="154" spans="1:12" s="31" customFormat="1" ht="15.9" customHeight="1">
      <c r="A154" s="226"/>
      <c r="B154" s="241"/>
      <c r="C154" s="230" t="s">
        <v>78</v>
      </c>
      <c r="D154" s="230" t="s">
        <v>13</v>
      </c>
      <c r="E154" s="231"/>
      <c r="F154" s="226"/>
      <c r="G154" s="227"/>
      <c r="H154" s="228"/>
      <c r="I154" s="228"/>
      <c r="J154" s="227"/>
      <c r="L154" s="232"/>
    </row>
    <row r="155" spans="1:12" s="31" customFormat="1" ht="15.9" customHeight="1">
      <c r="A155" s="226"/>
      <c r="B155" s="233" t="s">
        <v>79</v>
      </c>
      <c r="C155" s="62">
        <v>0</v>
      </c>
      <c r="D155" s="62">
        <v>0</v>
      </c>
      <c r="E155" s="234"/>
      <c r="F155" s="226"/>
      <c r="G155" s="227"/>
      <c r="H155" s="228"/>
      <c r="I155" s="228"/>
      <c r="J155" s="227"/>
      <c r="L155" s="232"/>
    </row>
    <row r="156" spans="1:12" s="31" customFormat="1" ht="15.9" customHeight="1">
      <c r="A156" s="226"/>
      <c r="B156" s="236"/>
      <c r="F156" s="226"/>
      <c r="G156" s="227"/>
      <c r="H156" s="228"/>
      <c r="I156" s="228"/>
      <c r="J156" s="227"/>
      <c r="L156" s="232"/>
    </row>
    <row r="157" spans="1:12" s="31" customFormat="1" ht="15.9" customHeight="1">
      <c r="B157" s="225" t="s">
        <v>255</v>
      </c>
      <c r="G157" s="227"/>
      <c r="H157" s="228"/>
      <c r="I157" s="228"/>
      <c r="J157" s="227"/>
    </row>
    <row r="158" spans="1:12" s="31" customFormat="1" ht="15.9" customHeight="1">
      <c r="B158" s="241"/>
      <c r="C158" s="230" t="s">
        <v>78</v>
      </c>
      <c r="D158" s="230" t="s">
        <v>13</v>
      </c>
      <c r="E158" s="230" t="s">
        <v>256</v>
      </c>
      <c r="G158" s="227"/>
      <c r="H158" s="228"/>
      <c r="I158" s="228"/>
      <c r="J158" s="227"/>
    </row>
    <row r="159" spans="1:12" s="31" customFormat="1" ht="15.9" customHeight="1">
      <c r="B159" s="233" t="s">
        <v>91</v>
      </c>
      <c r="C159" s="242">
        <v>1</v>
      </c>
      <c r="D159" s="243"/>
      <c r="E159" s="23">
        <v>1</v>
      </c>
      <c r="G159" s="227"/>
      <c r="H159" s="228"/>
      <c r="I159" s="228"/>
      <c r="J159" s="227"/>
    </row>
    <row r="160" spans="1:12" s="31" customFormat="1" ht="15.9" customHeight="1">
      <c r="B160" s="233" t="s">
        <v>92</v>
      </c>
      <c r="C160" s="242">
        <v>0.95</v>
      </c>
      <c r="D160" s="243"/>
      <c r="E160" s="23">
        <v>0.95</v>
      </c>
      <c r="G160" s="227"/>
      <c r="H160" s="228"/>
      <c r="I160" s="228"/>
      <c r="J160" s="227"/>
    </row>
    <row r="161" spans="1:10" s="31" customFormat="1" ht="15.9" customHeight="1">
      <c r="B161" s="233" t="s">
        <v>93</v>
      </c>
      <c r="C161" s="242">
        <v>0.9</v>
      </c>
      <c r="D161" s="243"/>
      <c r="E161" s="23">
        <v>0.9</v>
      </c>
      <c r="G161" s="227"/>
      <c r="H161" s="228"/>
      <c r="I161" s="228"/>
      <c r="J161" s="227"/>
    </row>
    <row r="162" spans="1:10" s="31" customFormat="1" ht="15.9" customHeight="1">
      <c r="B162" s="233" t="s">
        <v>94</v>
      </c>
      <c r="C162" s="244">
        <v>0.82499999999999996</v>
      </c>
      <c r="D162" s="243"/>
      <c r="E162" s="245">
        <v>0.82499999999999996</v>
      </c>
      <c r="G162" s="227"/>
      <c r="H162" s="228"/>
      <c r="I162" s="228"/>
      <c r="J162" s="227"/>
    </row>
    <row r="163" spans="1:10" s="31" customFormat="1" ht="15.9" customHeight="1">
      <c r="B163" s="233" t="s">
        <v>95</v>
      </c>
      <c r="C163" s="242">
        <v>0.75</v>
      </c>
      <c r="D163" s="243"/>
      <c r="E163" s="23">
        <v>0.75</v>
      </c>
      <c r="G163" s="227"/>
      <c r="H163" s="228"/>
      <c r="I163" s="228"/>
      <c r="J163" s="227"/>
    </row>
    <row r="164" spans="1:10" s="31" customFormat="1" ht="15.9" customHeight="1">
      <c r="B164" s="233" t="s">
        <v>96</v>
      </c>
      <c r="C164" s="244">
        <v>0.67500000000000004</v>
      </c>
      <c r="D164" s="243"/>
      <c r="E164" s="23">
        <v>0.75</v>
      </c>
      <c r="G164" s="227"/>
      <c r="H164" s="228"/>
      <c r="I164" s="228"/>
      <c r="J164" s="227"/>
    </row>
    <row r="165" spans="1:10" s="31" customFormat="1" ht="15.9" customHeight="1">
      <c r="C165" s="246" t="s">
        <v>105</v>
      </c>
      <c r="G165" s="227"/>
      <c r="H165" s="228"/>
      <c r="I165" s="228"/>
      <c r="J165" s="227"/>
    </row>
    <row r="166" spans="1:10" s="31" customFormat="1" ht="15.9" customHeight="1">
      <c r="C166" s="246"/>
      <c r="G166" s="227"/>
      <c r="H166" s="228"/>
      <c r="I166" s="228"/>
      <c r="J166" s="227"/>
    </row>
    <row r="167" spans="1:10" s="31" customFormat="1" ht="15.75" customHeight="1">
      <c r="B167" s="225" t="s">
        <v>257</v>
      </c>
      <c r="C167" s="246"/>
      <c r="G167" s="227"/>
      <c r="H167" s="228"/>
      <c r="I167" s="228"/>
      <c r="J167" s="227"/>
    </row>
    <row r="168" spans="1:10" s="31" customFormat="1" ht="15.9" customHeight="1">
      <c r="B168" s="241"/>
      <c r="C168" s="230" t="s">
        <v>78</v>
      </c>
      <c r="D168" s="230" t="s">
        <v>13</v>
      </c>
      <c r="E168" s="230" t="s">
        <v>256</v>
      </c>
      <c r="G168" s="227"/>
      <c r="H168" s="228"/>
      <c r="I168" s="228"/>
      <c r="J168" s="227"/>
    </row>
    <row r="169" spans="1:10" s="31" customFormat="1" ht="15.9" customHeight="1">
      <c r="B169" s="233" t="s">
        <v>91</v>
      </c>
      <c r="C169" s="242">
        <v>0</v>
      </c>
      <c r="D169" s="62">
        <v>0</v>
      </c>
      <c r="E169" s="247">
        <v>0</v>
      </c>
      <c r="G169" s="227"/>
      <c r="H169" s="228"/>
      <c r="I169" s="228"/>
      <c r="J169" s="227"/>
    </row>
    <row r="170" spans="1:10" s="31" customFormat="1" ht="15.9" customHeight="1">
      <c r="B170" s="233" t="s">
        <v>92</v>
      </c>
      <c r="C170" s="242">
        <v>0</v>
      </c>
      <c r="D170" s="62">
        <v>0</v>
      </c>
      <c r="E170" s="247">
        <v>0</v>
      </c>
      <c r="G170" s="227"/>
      <c r="H170" s="228"/>
      <c r="I170" s="228"/>
      <c r="J170" s="227"/>
    </row>
    <row r="171" spans="1:10" s="31" customFormat="1" ht="15.9" customHeight="1">
      <c r="B171" s="233" t="s">
        <v>93</v>
      </c>
      <c r="C171" s="242">
        <v>0</v>
      </c>
      <c r="D171" s="62">
        <v>0</v>
      </c>
      <c r="E171" s="247">
        <v>0</v>
      </c>
      <c r="G171" s="227"/>
      <c r="H171" s="228"/>
      <c r="I171" s="228"/>
      <c r="J171" s="227"/>
    </row>
    <row r="172" spans="1:10" s="31" customFormat="1" ht="15.9" customHeight="1">
      <c r="B172" s="233" t="s">
        <v>94</v>
      </c>
      <c r="C172" s="242">
        <v>0</v>
      </c>
      <c r="D172" s="62">
        <v>0</v>
      </c>
      <c r="E172" s="247">
        <v>0</v>
      </c>
      <c r="G172" s="227"/>
      <c r="H172" s="228"/>
      <c r="I172" s="228"/>
      <c r="J172" s="227"/>
    </row>
    <row r="173" spans="1:10" s="31" customFormat="1" ht="15.9" customHeight="1">
      <c r="B173" s="233" t="s">
        <v>95</v>
      </c>
      <c r="C173" s="242">
        <v>0</v>
      </c>
      <c r="D173" s="62">
        <v>0</v>
      </c>
      <c r="E173" s="247">
        <v>0.75</v>
      </c>
      <c r="G173" s="227"/>
      <c r="H173" s="228"/>
      <c r="I173" s="228"/>
      <c r="J173" s="227"/>
    </row>
    <row r="174" spans="1:10" s="31" customFormat="1" ht="15.9" customHeight="1">
      <c r="C174" s="246"/>
      <c r="E174" s="31">
        <v>0</v>
      </c>
      <c r="G174" s="227"/>
      <c r="H174" s="228"/>
      <c r="I174" s="228"/>
      <c r="J174" s="227"/>
    </row>
    <row r="175" spans="1:10" s="31" customFormat="1" ht="15.9" customHeight="1">
      <c r="A175" s="227"/>
      <c r="B175" s="227"/>
      <c r="C175" s="227"/>
      <c r="D175" s="227"/>
      <c r="E175" s="227"/>
      <c r="F175" s="227"/>
      <c r="G175" s="227"/>
      <c r="H175" s="227"/>
      <c r="I175" s="227"/>
      <c r="J175" s="227"/>
    </row>
  </sheetData>
  <sheetProtection algorithmName="SHA-512" hashValue="yriWn7/Nuq05xlFYRdt2nlXY7FrNoZjxZfWo+BVu7o1RHf5t2Zc9VZDPu9TnasmSl+VlA81XNdeTxj212lLIKw==" saltValue="uXfWXtnYTdpPxzoXwddh+g==" spinCount="100000" sheet="1" objects="1" scenarios="1"/>
  <mergeCells count="59">
    <mergeCell ref="C148:E149"/>
    <mergeCell ref="C150:E150"/>
    <mergeCell ref="C137:D137"/>
    <mergeCell ref="C138:D138"/>
    <mergeCell ref="C139:D139"/>
    <mergeCell ref="C147:E147"/>
    <mergeCell ref="B129:E129"/>
    <mergeCell ref="C130:E130"/>
    <mergeCell ref="C131:E132"/>
    <mergeCell ref="C133:E133"/>
    <mergeCell ref="C113:E113"/>
    <mergeCell ref="C114:E115"/>
    <mergeCell ref="C116:E116"/>
    <mergeCell ref="C120:D120"/>
    <mergeCell ref="C121:D121"/>
    <mergeCell ref="C122:D122"/>
    <mergeCell ref="B112:E112"/>
    <mergeCell ref="C69:D69"/>
    <mergeCell ref="B95:E95"/>
    <mergeCell ref="C96:E96"/>
    <mergeCell ref="B77:E77"/>
    <mergeCell ref="C78:E79"/>
    <mergeCell ref="C80:E81"/>
    <mergeCell ref="C82:E82"/>
    <mergeCell ref="C83:E83"/>
    <mergeCell ref="C103:D103"/>
    <mergeCell ref="C104:D104"/>
    <mergeCell ref="C105:D105"/>
    <mergeCell ref="C70:D70"/>
    <mergeCell ref="C86:D86"/>
    <mergeCell ref="C87:D87"/>
    <mergeCell ref="C88:D88"/>
    <mergeCell ref="C38:E38"/>
    <mergeCell ref="C39:D39"/>
    <mergeCell ref="C97:E98"/>
    <mergeCell ref="C99:E99"/>
    <mergeCell ref="C100:E100"/>
    <mergeCell ref="C40:D40"/>
    <mergeCell ref="C41:D41"/>
    <mergeCell ref="C42:D42"/>
    <mergeCell ref="C43:D43"/>
    <mergeCell ref="C44:D44"/>
    <mergeCell ref="C68:D68"/>
    <mergeCell ref="G3:J4"/>
    <mergeCell ref="B2:E2"/>
    <mergeCell ref="B31:E31"/>
    <mergeCell ref="C62:E63"/>
    <mergeCell ref="C51:D51"/>
    <mergeCell ref="C50:D50"/>
    <mergeCell ref="C22:D22"/>
    <mergeCell ref="C23:D23"/>
    <mergeCell ref="C24:D24"/>
    <mergeCell ref="C49:D49"/>
    <mergeCell ref="C34:E34"/>
    <mergeCell ref="C32:E33"/>
    <mergeCell ref="B58:E58"/>
    <mergeCell ref="C59:E60"/>
    <mergeCell ref="C61:E61"/>
    <mergeCell ref="C36:E37"/>
  </mergeCells>
  <phoneticPr fontId="39" type="noConversion"/>
  <hyperlinks>
    <hyperlink ref="G2" location="Home!A1" tooltip="Home" display="Ç" xr:uid="{00000000-0004-0000-0100-000000000000}"/>
    <hyperlink ref="J2" location="'2'!A1" tooltip="volgende" display="Æ" xr:uid="{00000000-0004-0000-0100-000001000000}"/>
  </hyperlinks>
  <pageMargins left="0.7" right="0.7" top="0.75" bottom="0.75" header="0.3" footer="0.3"/>
  <pageSetup paperSize="9" scale="65" orientation="portrait" r:id="rId1"/>
  <headerFooter>
    <oddHeader>&amp;C&amp;Z&amp;F</oddHeader>
    <oddFooter>&amp;C&amp;P/&amp;N</oddFooter>
  </headerFooter>
  <rowBreaks count="2" manualBreakCount="2">
    <brk id="45" min="1" max="4" man="1"/>
    <brk id="116" min="1" max="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4" tint="0.79998168889431442"/>
    <pageSetUpPr autoPageBreaks="0"/>
  </sheetPr>
  <dimension ref="A1:V71"/>
  <sheetViews>
    <sheetView showGridLines="0" showRowColHeaders="0" zoomScaleNormal="100" workbookViewId="0"/>
  </sheetViews>
  <sheetFormatPr defaultColWidth="9.125" defaultRowHeight="15.9" customHeight="1"/>
  <cols>
    <col min="1" max="1" width="5.75" style="8" customWidth="1"/>
    <col min="2" max="2" width="22.625" style="8" customWidth="1"/>
    <col min="3" max="17" width="8.25" style="8" customWidth="1"/>
    <col min="18" max="23" width="5.75" style="8" customWidth="1"/>
    <col min="24" max="16384" width="9.125" style="8"/>
  </cols>
  <sheetData>
    <row r="1" spans="2:22" ht="15.9" customHeight="1" thickBot="1"/>
    <row r="2" spans="2:22" ht="30" customHeight="1" thickBot="1">
      <c r="B2" s="369" t="s">
        <v>164</v>
      </c>
      <c r="C2" s="369"/>
      <c r="D2" s="369"/>
      <c r="E2" s="369"/>
      <c r="F2" s="369"/>
      <c r="G2" s="369"/>
      <c r="H2" s="369"/>
      <c r="I2" s="369"/>
      <c r="J2" s="369"/>
      <c r="K2" s="369"/>
      <c r="L2" s="369"/>
      <c r="M2" s="369"/>
      <c r="N2" s="369"/>
      <c r="O2" s="369"/>
      <c r="P2" s="369"/>
      <c r="Q2" s="369"/>
      <c r="S2" s="2" t="s">
        <v>0</v>
      </c>
      <c r="T2" s="3" t="s">
        <v>1</v>
      </c>
      <c r="U2" s="110" t="s">
        <v>2</v>
      </c>
      <c r="V2" s="27" t="s">
        <v>3</v>
      </c>
    </row>
    <row r="3" spans="2:22" ht="15.9" customHeight="1">
      <c r="B3" s="1"/>
      <c r="C3" s="1"/>
      <c r="D3" s="1"/>
      <c r="E3" s="1"/>
      <c r="F3" s="1"/>
      <c r="G3" s="1"/>
      <c r="H3" s="1"/>
      <c r="I3" s="1"/>
      <c r="J3" s="1"/>
      <c r="K3" s="1"/>
      <c r="L3" s="1"/>
      <c r="M3" s="1"/>
      <c r="N3" s="1"/>
      <c r="O3" s="1"/>
      <c r="P3" s="1"/>
      <c r="Q3" s="111" t="s">
        <v>34</v>
      </c>
      <c r="S3" s="4"/>
      <c r="T3" s="4"/>
      <c r="U3" s="4"/>
      <c r="V3" s="4"/>
    </row>
    <row r="4" spans="2:22" ht="15.75" customHeight="1">
      <c r="B4" s="30" t="s">
        <v>32</v>
      </c>
      <c r="C4" s="30"/>
      <c r="D4" s="30"/>
      <c r="E4" s="30"/>
      <c r="F4" s="30"/>
      <c r="G4" s="30"/>
      <c r="H4" s="30"/>
      <c r="I4" s="30"/>
      <c r="J4" s="30"/>
      <c r="K4" s="30"/>
      <c r="L4" s="30"/>
      <c r="M4" s="30"/>
      <c r="N4" s="30"/>
      <c r="O4" s="30"/>
      <c r="P4" s="30"/>
      <c r="S4" s="5"/>
      <c r="T4" s="5"/>
      <c r="U4" s="5"/>
      <c r="V4" s="6"/>
    </row>
    <row r="5" spans="2:22" ht="15.9" customHeight="1">
      <c r="B5" s="12" t="s">
        <v>165</v>
      </c>
      <c r="C5" s="12"/>
      <c r="D5" s="12"/>
      <c r="E5" s="12"/>
      <c r="F5" s="12"/>
      <c r="G5" s="12"/>
      <c r="H5" s="12"/>
      <c r="I5" s="12"/>
      <c r="J5" s="12"/>
      <c r="K5" s="12"/>
      <c r="L5" s="12"/>
      <c r="N5" s="374" t="s">
        <v>203</v>
      </c>
      <c r="O5" s="375"/>
      <c r="P5" s="375"/>
      <c r="Q5" s="376"/>
      <c r="R5" s="9"/>
      <c r="S5" s="5"/>
      <c r="T5" s="5"/>
      <c r="U5" s="5"/>
      <c r="V5" s="6"/>
    </row>
    <row r="6" spans="2:22" ht="15.9" customHeight="1">
      <c r="B6" s="167" t="s">
        <v>6</v>
      </c>
      <c r="C6" s="34"/>
      <c r="D6" s="34"/>
      <c r="E6" s="34"/>
      <c r="F6" s="34"/>
      <c r="G6" s="34"/>
      <c r="H6" s="34"/>
      <c r="I6" s="34"/>
      <c r="J6" s="34"/>
      <c r="K6" s="34"/>
      <c r="L6" s="34"/>
      <c r="N6" s="377">
        <v>50</v>
      </c>
      <c r="O6" s="378"/>
      <c r="P6" s="378"/>
      <c r="Q6" s="379"/>
      <c r="R6" s="11"/>
      <c r="S6" s="5"/>
      <c r="T6" s="5"/>
      <c r="U6" s="5"/>
      <c r="V6" s="6"/>
    </row>
    <row r="7" spans="2:22" ht="15.9" customHeight="1">
      <c r="B7" s="10" t="s">
        <v>4</v>
      </c>
      <c r="C7" s="10"/>
      <c r="D7" s="10"/>
      <c r="E7" s="10"/>
      <c r="F7" s="10"/>
      <c r="G7" s="10"/>
      <c r="H7" s="10"/>
      <c r="I7" s="10"/>
      <c r="J7" s="10"/>
      <c r="K7" s="10"/>
      <c r="L7" s="10"/>
      <c r="M7" s="371"/>
      <c r="N7" s="372"/>
      <c r="O7" s="372"/>
      <c r="P7" s="372"/>
      <c r="Q7" s="373"/>
      <c r="S7" s="5"/>
      <c r="T7" s="5"/>
      <c r="U7" s="5"/>
      <c r="V7" s="6"/>
    </row>
    <row r="8" spans="2:22" ht="15.9" customHeight="1">
      <c r="Q8" s="286" t="str">
        <f>IF(OR(calc!B7=3,calc!B7=6),"Voor een valse hybride, aangekocht vanaf 1/1/2018, vult u de uitstoot in van de niet-hybride tegenhanger",IF(AND(N6&gt;0,calc!B7=7),"Voor elektrische voertuigen moet de uitstoot nul zijn",""))</f>
        <v>Voor een valse hybride, aangekocht vanaf 1/1/2018, vult u de uitstoot in van de niet-hybride tegenhanger</v>
      </c>
      <c r="R8" s="11"/>
      <c r="S8" s="5"/>
      <c r="T8" s="5"/>
      <c r="U8" s="5"/>
      <c r="V8" s="6"/>
    </row>
    <row r="9" spans="2:22" ht="15.75" customHeight="1">
      <c r="B9" s="30" t="s">
        <v>33</v>
      </c>
      <c r="C9" s="30"/>
      <c r="D9" s="30"/>
      <c r="E9" s="30"/>
      <c r="F9" s="30"/>
      <c r="G9" s="30"/>
      <c r="H9" s="30"/>
      <c r="I9" s="30"/>
      <c r="J9" s="30"/>
      <c r="K9" s="30"/>
      <c r="L9" s="30"/>
      <c r="M9" s="30"/>
      <c r="N9" s="30"/>
      <c r="O9" s="30"/>
      <c r="P9" s="30"/>
      <c r="R9" s="11"/>
      <c r="S9" s="5"/>
      <c r="T9" s="5"/>
      <c r="U9" s="5"/>
      <c r="V9" s="6"/>
    </row>
    <row r="10" spans="2:22" ht="15.9" customHeight="1">
      <c r="B10" s="112" t="s">
        <v>264</v>
      </c>
      <c r="C10" s="370" t="s">
        <v>60</v>
      </c>
      <c r="D10" s="370"/>
      <c r="E10" s="370"/>
      <c r="F10" s="370"/>
      <c r="G10" s="370"/>
      <c r="H10" s="370"/>
      <c r="I10" s="370"/>
      <c r="J10" s="370"/>
      <c r="K10" s="370"/>
      <c r="L10" s="370"/>
      <c r="M10" s="370"/>
      <c r="N10" s="370"/>
      <c r="O10" s="370"/>
      <c r="P10" s="370"/>
      <c r="Q10" s="370"/>
      <c r="S10" s="5"/>
      <c r="T10" s="5"/>
      <c r="U10" s="5"/>
      <c r="V10" s="6"/>
    </row>
    <row r="11" spans="2:22" ht="15.9" customHeight="1">
      <c r="B11" s="113" t="s">
        <v>67</v>
      </c>
      <c r="C11" s="114">
        <v>2017</v>
      </c>
      <c r="D11" s="114">
        <v>2018</v>
      </c>
      <c r="E11" s="114">
        <v>2019</v>
      </c>
      <c r="F11" s="114">
        <v>2020</v>
      </c>
      <c r="G11" s="114">
        <v>2021</v>
      </c>
      <c r="H11" s="114">
        <v>2022</v>
      </c>
      <c r="I11" s="114">
        <v>2023</v>
      </c>
      <c r="J11" s="114">
        <v>2024</v>
      </c>
      <c r="K11" s="114">
        <v>2025</v>
      </c>
      <c r="L11" s="114">
        <v>2026</v>
      </c>
      <c r="M11" s="114">
        <v>2027</v>
      </c>
      <c r="N11" s="114">
        <v>2028</v>
      </c>
      <c r="O11" s="114">
        <v>2029</v>
      </c>
      <c r="P11" s="114">
        <v>2030</v>
      </c>
      <c r="Q11" s="114">
        <v>2031</v>
      </c>
      <c r="S11" s="5"/>
      <c r="T11" s="5"/>
      <c r="U11" s="5"/>
      <c r="V11" s="6"/>
    </row>
    <row r="12" spans="2:22" ht="15.9" customHeight="1">
      <c r="B12" s="115">
        <v>2017</v>
      </c>
      <c r="C12" s="182">
        <f>+calc!$I$25</f>
        <v>1</v>
      </c>
      <c r="D12" s="183">
        <f>+calc!$I$25</f>
        <v>1</v>
      </c>
      <c r="E12" s="183">
        <f>+calc!$I$25</f>
        <v>1</v>
      </c>
      <c r="F12" s="184">
        <f>+calc!$D$35</f>
        <v>0.96299999999999997</v>
      </c>
      <c r="G12" s="184">
        <f>+calc!$D$35</f>
        <v>0.96299999999999997</v>
      </c>
      <c r="H12" s="184">
        <f>+calc!$D$35</f>
        <v>0.96299999999999997</v>
      </c>
      <c r="I12" s="184">
        <f>+calc!$D$35</f>
        <v>0.96299999999999997</v>
      </c>
      <c r="J12" s="184">
        <f>+calc!$D$35</f>
        <v>0.96299999999999997</v>
      </c>
      <c r="K12" s="184">
        <f>+calc!$D$35</f>
        <v>0.96299999999999997</v>
      </c>
      <c r="L12" s="184">
        <f>MIN(70%,calc!$D$35)</f>
        <v>0.7</v>
      </c>
      <c r="M12" s="184">
        <f>MIN(65%,calc!$D$35)</f>
        <v>0.65</v>
      </c>
      <c r="N12" s="184">
        <f>MIN(60%,calc!$D$35)</f>
        <v>0.6</v>
      </c>
      <c r="O12" s="184">
        <f>MIN(55%,calc!$D$35)</f>
        <v>0.55000000000000004</v>
      </c>
      <c r="P12" s="184">
        <f>MIN(50%,calc!$D$35)</f>
        <v>0.5</v>
      </c>
      <c r="Q12" s="184">
        <f>MIN(50%,calc!$D$35)</f>
        <v>0.5</v>
      </c>
      <c r="S12" s="5"/>
      <c r="T12" s="5"/>
      <c r="U12" s="5"/>
      <c r="V12" s="6"/>
    </row>
    <row r="13" spans="2:22" ht="15.9" customHeight="1">
      <c r="B13" s="115">
        <v>2018</v>
      </c>
      <c r="C13" s="185" t="s">
        <v>15</v>
      </c>
      <c r="D13" s="186">
        <f>+calc!$I$25</f>
        <v>1</v>
      </c>
      <c r="E13" s="186">
        <f>+calc!$I$25</f>
        <v>1</v>
      </c>
      <c r="F13" s="187">
        <f>+calc!$D$35</f>
        <v>0.96299999999999997</v>
      </c>
      <c r="G13" s="187">
        <f>+calc!$D$35</f>
        <v>0.96299999999999997</v>
      </c>
      <c r="H13" s="187">
        <f>+calc!$D$35</f>
        <v>0.96299999999999997</v>
      </c>
      <c r="I13" s="187">
        <f>+calc!$D$35</f>
        <v>0.96299999999999997</v>
      </c>
      <c r="J13" s="187">
        <f>+calc!$D$35</f>
        <v>0.96299999999999997</v>
      </c>
      <c r="K13" s="187">
        <f>+calc!$D$35</f>
        <v>0.96299999999999997</v>
      </c>
      <c r="L13" s="187">
        <f>+calc!$D$35</f>
        <v>0.96299999999999997</v>
      </c>
      <c r="M13" s="187">
        <f>+calc!$D$35</f>
        <v>0.96299999999999997</v>
      </c>
      <c r="N13" s="187">
        <f>+calc!$D$35</f>
        <v>0.96299999999999997</v>
      </c>
      <c r="O13" s="187">
        <f>+calc!$D$35</f>
        <v>0.96299999999999997</v>
      </c>
      <c r="P13" s="187">
        <f>+calc!$D$35</f>
        <v>0.96299999999999997</v>
      </c>
      <c r="Q13" s="187">
        <f>+calc!$D$35</f>
        <v>0.96299999999999997</v>
      </c>
      <c r="S13" s="5"/>
      <c r="T13" s="5"/>
      <c r="U13" s="5"/>
      <c r="V13" s="6"/>
    </row>
    <row r="14" spans="2:22" ht="15.9" customHeight="1">
      <c r="B14" s="115">
        <v>2019</v>
      </c>
      <c r="C14" s="185" t="s">
        <v>15</v>
      </c>
      <c r="D14" s="185" t="s">
        <v>15</v>
      </c>
      <c r="E14" s="186">
        <f>+calc!$I$25</f>
        <v>1</v>
      </c>
      <c r="F14" s="187">
        <f>+calc!$D$35</f>
        <v>0.96299999999999997</v>
      </c>
      <c r="G14" s="187">
        <f>+calc!$D$35</f>
        <v>0.96299999999999997</v>
      </c>
      <c r="H14" s="187">
        <f>+calc!$D$35</f>
        <v>0.96299999999999997</v>
      </c>
      <c r="I14" s="187">
        <f>+calc!$D$35</f>
        <v>0.96299999999999997</v>
      </c>
      <c r="J14" s="187">
        <f>+calc!$D$35</f>
        <v>0.96299999999999997</v>
      </c>
      <c r="K14" s="187">
        <f>+calc!$D$35</f>
        <v>0.96299999999999997</v>
      </c>
      <c r="L14" s="187">
        <f>+calc!$D$35</f>
        <v>0.96299999999999997</v>
      </c>
      <c r="M14" s="187">
        <f>+calc!$D$35</f>
        <v>0.96299999999999997</v>
      </c>
      <c r="N14" s="187">
        <f>+calc!$D$35</f>
        <v>0.96299999999999997</v>
      </c>
      <c r="O14" s="187">
        <f>+calc!$D$35</f>
        <v>0.96299999999999997</v>
      </c>
      <c r="P14" s="187">
        <f>+calc!$D$35</f>
        <v>0.96299999999999997</v>
      </c>
      <c r="Q14" s="187">
        <f>+calc!$D$35</f>
        <v>0.96299999999999997</v>
      </c>
      <c r="S14" s="5"/>
      <c r="T14" s="5"/>
      <c r="U14" s="5"/>
      <c r="V14" s="6"/>
    </row>
    <row r="15" spans="2:22" ht="15.9" customHeight="1">
      <c r="B15" s="115">
        <v>2020</v>
      </c>
      <c r="C15" s="185" t="s">
        <v>15</v>
      </c>
      <c r="D15" s="185" t="s">
        <v>15</v>
      </c>
      <c r="E15" s="185" t="s">
        <v>15</v>
      </c>
      <c r="F15" s="187">
        <f>+calc!$D$35</f>
        <v>0.96299999999999997</v>
      </c>
      <c r="G15" s="187">
        <f>+calc!$D$35</f>
        <v>0.96299999999999997</v>
      </c>
      <c r="H15" s="187">
        <f>+calc!$D$35</f>
        <v>0.96299999999999997</v>
      </c>
      <c r="I15" s="187">
        <f>+calc!$D$35</f>
        <v>0.96299999999999997</v>
      </c>
      <c r="J15" s="187">
        <f>+calc!$D$35</f>
        <v>0.96299999999999997</v>
      </c>
      <c r="K15" s="187">
        <f>+calc!$D$35</f>
        <v>0.96299999999999997</v>
      </c>
      <c r="L15" s="187">
        <f>+calc!$D$35</f>
        <v>0.96299999999999997</v>
      </c>
      <c r="M15" s="187">
        <f>+calc!$D$35</f>
        <v>0.96299999999999997</v>
      </c>
      <c r="N15" s="187">
        <f>+calc!$D$35</f>
        <v>0.96299999999999997</v>
      </c>
      <c r="O15" s="187">
        <f>+calc!$D$35</f>
        <v>0.96299999999999997</v>
      </c>
      <c r="P15" s="187">
        <f>+calc!$D$35</f>
        <v>0.96299999999999997</v>
      </c>
      <c r="Q15" s="187">
        <f>+calc!$D$35</f>
        <v>0.96299999999999997</v>
      </c>
      <c r="S15" s="5"/>
      <c r="T15" s="5"/>
      <c r="U15" s="5"/>
      <c r="V15" s="6"/>
    </row>
    <row r="16" spans="2:22" ht="15.9" customHeight="1">
      <c r="B16" s="115">
        <v>2021</v>
      </c>
      <c r="C16" s="185" t="s">
        <v>15</v>
      </c>
      <c r="D16" s="185" t="s">
        <v>15</v>
      </c>
      <c r="E16" s="185" t="s">
        <v>15</v>
      </c>
      <c r="F16" s="185" t="s">
        <v>15</v>
      </c>
      <c r="G16" s="187">
        <f>+calc!$D$35</f>
        <v>0.96299999999999997</v>
      </c>
      <c r="H16" s="187">
        <f>+calc!$D$35</f>
        <v>0.96299999999999997</v>
      </c>
      <c r="I16" s="187">
        <f>+calc!$D$35</f>
        <v>0.96299999999999997</v>
      </c>
      <c r="J16" s="187">
        <f>+calc!$D$35</f>
        <v>0.96299999999999997</v>
      </c>
      <c r="K16" s="187">
        <f>+calc!$D$35</f>
        <v>0.96299999999999997</v>
      </c>
      <c r="L16" s="187">
        <f>+calc!$D$35</f>
        <v>0.96299999999999997</v>
      </c>
      <c r="M16" s="187">
        <f>+calc!$D$35</f>
        <v>0.96299999999999997</v>
      </c>
      <c r="N16" s="187">
        <f>+calc!$D$35</f>
        <v>0.96299999999999997</v>
      </c>
      <c r="O16" s="187">
        <f>+calc!$D$35</f>
        <v>0.96299999999999997</v>
      </c>
      <c r="P16" s="187">
        <f>+calc!$D$35</f>
        <v>0.96299999999999997</v>
      </c>
      <c r="Q16" s="187">
        <f>+calc!$D$35</f>
        <v>0.96299999999999997</v>
      </c>
      <c r="S16" s="5"/>
      <c r="T16" s="5"/>
      <c r="U16" s="5"/>
      <c r="V16" s="6"/>
    </row>
    <row r="17" spans="2:22" ht="15.9" customHeight="1">
      <c r="B17" s="115">
        <v>2022</v>
      </c>
      <c r="C17" s="185" t="s">
        <v>15</v>
      </c>
      <c r="D17" s="185" t="s">
        <v>15</v>
      </c>
      <c r="E17" s="185" t="s">
        <v>15</v>
      </c>
      <c r="F17" s="185" t="s">
        <v>15</v>
      </c>
      <c r="G17" s="185" t="s">
        <v>15</v>
      </c>
      <c r="H17" s="187">
        <f>+calc!$D$35</f>
        <v>0.96299999999999997</v>
      </c>
      <c r="I17" s="187">
        <f>+calc!$D$35</f>
        <v>0.96299999999999997</v>
      </c>
      <c r="J17" s="187">
        <f>+calc!$D$35</f>
        <v>0.96299999999999997</v>
      </c>
      <c r="K17" s="187">
        <f>+calc!$D$35</f>
        <v>0.96299999999999997</v>
      </c>
      <c r="L17" s="187">
        <f>+calc!$D$35</f>
        <v>0.96299999999999997</v>
      </c>
      <c r="M17" s="187">
        <f>+calc!$D$35</f>
        <v>0.96299999999999997</v>
      </c>
      <c r="N17" s="187">
        <f>+calc!$D$35</f>
        <v>0.96299999999999997</v>
      </c>
      <c r="O17" s="187">
        <f>+calc!$D$35</f>
        <v>0.96299999999999997</v>
      </c>
      <c r="P17" s="187">
        <f>+calc!$D$35</f>
        <v>0.96299999999999997</v>
      </c>
      <c r="Q17" s="187">
        <f>+calc!$D$35</f>
        <v>0.96299999999999997</v>
      </c>
      <c r="S17" s="5"/>
      <c r="T17" s="5"/>
      <c r="U17" s="5"/>
      <c r="V17" s="6"/>
    </row>
    <row r="18" spans="2:22" ht="15.9" customHeight="1">
      <c r="B18" s="115" t="s">
        <v>72</v>
      </c>
      <c r="C18" s="185" t="s">
        <v>15</v>
      </c>
      <c r="D18" s="185" t="s">
        <v>15</v>
      </c>
      <c r="E18" s="185" t="s">
        <v>15</v>
      </c>
      <c r="F18" s="185" t="s">
        <v>15</v>
      </c>
      <c r="G18" s="185"/>
      <c r="H18" s="334"/>
      <c r="I18" s="187">
        <f>+calc!$D$50</f>
        <v>0.96299999999999997</v>
      </c>
      <c r="J18" s="187">
        <f>+calc!$D$50</f>
        <v>0.96299999999999997</v>
      </c>
      <c r="K18" s="187">
        <f>+calc!$D$50</f>
        <v>0.96299999999999997</v>
      </c>
      <c r="L18" s="187">
        <f>+calc!$D$50</f>
        <v>0.96299999999999997</v>
      </c>
      <c r="M18" s="187">
        <f>+calc!$D$50</f>
        <v>0.96299999999999997</v>
      </c>
      <c r="N18" s="187">
        <f>+calc!$D$50</f>
        <v>0.96299999999999997</v>
      </c>
      <c r="O18" s="187">
        <f>+calc!$D$50</f>
        <v>0.96299999999999997</v>
      </c>
      <c r="P18" s="187">
        <f>+calc!$D$50</f>
        <v>0.96299999999999997</v>
      </c>
      <c r="Q18" s="187">
        <f>+calc!$D$50</f>
        <v>0.96299999999999997</v>
      </c>
      <c r="S18" s="5"/>
      <c r="T18" s="5"/>
      <c r="U18" s="5"/>
      <c r="V18" s="6"/>
    </row>
    <row r="19" spans="2:22" ht="15.9" customHeight="1">
      <c r="B19" s="115" t="s">
        <v>73</v>
      </c>
      <c r="C19" s="185" t="s">
        <v>15</v>
      </c>
      <c r="D19" s="185" t="s">
        <v>15</v>
      </c>
      <c r="E19" s="185" t="s">
        <v>15</v>
      </c>
      <c r="F19" s="185" t="s">
        <v>15</v>
      </c>
      <c r="G19" s="185" t="s">
        <v>15</v>
      </c>
      <c r="H19" s="185" t="s">
        <v>15</v>
      </c>
      <c r="I19" s="187">
        <f>+calc!$D$63</f>
        <v>0.96299999999999997</v>
      </c>
      <c r="J19" s="187">
        <f>+calc!$D$63</f>
        <v>0.96299999999999997</v>
      </c>
      <c r="K19" s="187">
        <f>+calc!$D$73</f>
        <v>0.75</v>
      </c>
      <c r="L19" s="187">
        <f>+calc!$D$83</f>
        <v>0.5</v>
      </c>
      <c r="M19" s="187">
        <f>+calc!$D$93</f>
        <v>0.25</v>
      </c>
      <c r="N19" s="187">
        <f>+calc!$D$103</f>
        <v>0</v>
      </c>
      <c r="O19" s="187">
        <f>+calc!$D$103</f>
        <v>0</v>
      </c>
      <c r="P19" s="187">
        <f>+calc!$D$103</f>
        <v>0</v>
      </c>
      <c r="Q19" s="187">
        <f>+calc!$D$103</f>
        <v>0</v>
      </c>
      <c r="S19" s="5"/>
      <c r="T19" s="5"/>
      <c r="U19" s="5"/>
      <c r="V19" s="6"/>
    </row>
    <row r="20" spans="2:22" ht="15.9" customHeight="1">
      <c r="B20" s="115">
        <v>2024</v>
      </c>
      <c r="C20" s="185" t="s">
        <v>15</v>
      </c>
      <c r="D20" s="185" t="s">
        <v>15</v>
      </c>
      <c r="E20" s="185" t="s">
        <v>15</v>
      </c>
      <c r="F20" s="185" t="s">
        <v>15</v>
      </c>
      <c r="G20" s="185" t="s">
        <v>15</v>
      </c>
      <c r="H20" s="185" t="s">
        <v>15</v>
      </c>
      <c r="I20" s="185" t="s">
        <v>15</v>
      </c>
      <c r="J20" s="187">
        <f>+calc!$D$63</f>
        <v>0.96299999999999997</v>
      </c>
      <c r="K20" s="187">
        <f>+calc!$D$73</f>
        <v>0.75</v>
      </c>
      <c r="L20" s="187">
        <f>+calc!$D$83</f>
        <v>0.5</v>
      </c>
      <c r="M20" s="187">
        <f>+calc!$D$93</f>
        <v>0.25</v>
      </c>
      <c r="N20" s="187">
        <f>+calc!$D$103</f>
        <v>0</v>
      </c>
      <c r="O20" s="187">
        <f>+calc!$D$103</f>
        <v>0</v>
      </c>
      <c r="P20" s="187">
        <f>+calc!$D$103</f>
        <v>0</v>
      </c>
      <c r="Q20" s="187">
        <f>+calc!$D$103</f>
        <v>0</v>
      </c>
      <c r="S20" s="5"/>
      <c r="T20" s="5"/>
      <c r="U20" s="5"/>
      <c r="V20" s="6"/>
    </row>
    <row r="21" spans="2:22" ht="15.9" customHeight="1">
      <c r="B21" s="115">
        <v>2025</v>
      </c>
      <c r="C21" s="185" t="s">
        <v>15</v>
      </c>
      <c r="D21" s="185" t="s">
        <v>15</v>
      </c>
      <c r="E21" s="185" t="s">
        <v>15</v>
      </c>
      <c r="F21" s="185" t="s">
        <v>15</v>
      </c>
      <c r="G21" s="185" t="s">
        <v>15</v>
      </c>
      <c r="H21" s="185" t="s">
        <v>15</v>
      </c>
      <c r="I21" s="185" t="s">
        <v>15</v>
      </c>
      <c r="J21" s="185" t="s">
        <v>15</v>
      </c>
      <c r="K21" s="187">
        <f>+calc!$D$73</f>
        <v>0.75</v>
      </c>
      <c r="L21" s="187">
        <f>+calc!$D$83</f>
        <v>0.5</v>
      </c>
      <c r="M21" s="187">
        <f>+calc!$D$93</f>
        <v>0.25</v>
      </c>
      <c r="N21" s="187">
        <f>+calc!$D$103</f>
        <v>0</v>
      </c>
      <c r="O21" s="187">
        <f>+calc!$D$103</f>
        <v>0</v>
      </c>
      <c r="P21" s="187">
        <f>+calc!$D$103</f>
        <v>0</v>
      </c>
      <c r="Q21" s="187">
        <f>+calc!$D$103</f>
        <v>0</v>
      </c>
      <c r="S21" s="5"/>
      <c r="T21" s="5"/>
      <c r="U21" s="5"/>
      <c r="V21" s="6"/>
    </row>
    <row r="22" spans="2:22" ht="15.9" customHeight="1">
      <c r="B22" s="115">
        <v>2026</v>
      </c>
      <c r="C22" s="185" t="s">
        <v>15</v>
      </c>
      <c r="D22" s="185" t="s">
        <v>15</v>
      </c>
      <c r="E22" s="185" t="s">
        <v>15</v>
      </c>
      <c r="F22" s="185" t="s">
        <v>15</v>
      </c>
      <c r="G22" s="185" t="s">
        <v>15</v>
      </c>
      <c r="H22" s="185" t="s">
        <v>15</v>
      </c>
      <c r="I22" s="185" t="s">
        <v>15</v>
      </c>
      <c r="J22" s="185" t="s">
        <v>15</v>
      </c>
      <c r="K22" s="185" t="s">
        <v>15</v>
      </c>
      <c r="L22" s="187">
        <f>+calc!$C$114</f>
        <v>0</v>
      </c>
      <c r="M22" s="187">
        <f>+calc!$C$114</f>
        <v>0</v>
      </c>
      <c r="N22" s="187">
        <f>+calc!$C$114</f>
        <v>0</v>
      </c>
      <c r="O22" s="187">
        <f>+calc!$C$114</f>
        <v>0</v>
      </c>
      <c r="P22" s="187">
        <f>+calc!$C$114</f>
        <v>0</v>
      </c>
      <c r="Q22" s="187">
        <f>+calc!$C$114</f>
        <v>0</v>
      </c>
      <c r="S22" s="5"/>
      <c r="T22" s="5"/>
      <c r="U22" s="5"/>
      <c r="V22" s="6"/>
    </row>
    <row r="23" spans="2:22" ht="15.9" customHeight="1">
      <c r="B23" s="115">
        <v>2027</v>
      </c>
      <c r="C23" s="185" t="s">
        <v>15</v>
      </c>
      <c r="D23" s="185" t="s">
        <v>15</v>
      </c>
      <c r="E23" s="185" t="s">
        <v>15</v>
      </c>
      <c r="F23" s="185" t="s">
        <v>15</v>
      </c>
      <c r="G23" s="185" t="s">
        <v>15</v>
      </c>
      <c r="H23" s="185" t="s">
        <v>15</v>
      </c>
      <c r="I23" s="185" t="s">
        <v>15</v>
      </c>
      <c r="J23" s="185" t="s">
        <v>15</v>
      </c>
      <c r="K23" s="185" t="s">
        <v>15</v>
      </c>
      <c r="L23" s="185" t="s">
        <v>15</v>
      </c>
      <c r="M23" s="187">
        <f>+calc!$C$115</f>
        <v>0</v>
      </c>
      <c r="N23" s="187">
        <f>+calc!$C$115</f>
        <v>0</v>
      </c>
      <c r="O23" s="187">
        <f>+calc!$C$115</f>
        <v>0</v>
      </c>
      <c r="P23" s="187">
        <f>+calc!$C$115</f>
        <v>0</v>
      </c>
      <c r="Q23" s="187">
        <f>+calc!$C$115</f>
        <v>0</v>
      </c>
      <c r="S23" s="5"/>
      <c r="T23" s="5"/>
      <c r="U23" s="5"/>
      <c r="V23" s="6"/>
    </row>
    <row r="24" spans="2:22" ht="15.9" customHeight="1">
      <c r="B24" s="115">
        <v>2028</v>
      </c>
      <c r="C24" s="185" t="s">
        <v>15</v>
      </c>
      <c r="D24" s="185" t="s">
        <v>15</v>
      </c>
      <c r="E24" s="185" t="s">
        <v>15</v>
      </c>
      <c r="F24" s="185" t="s">
        <v>15</v>
      </c>
      <c r="G24" s="185" t="s">
        <v>15</v>
      </c>
      <c r="H24" s="185" t="s">
        <v>15</v>
      </c>
      <c r="I24" s="185" t="s">
        <v>15</v>
      </c>
      <c r="J24" s="185" t="s">
        <v>15</v>
      </c>
      <c r="K24" s="185" t="s">
        <v>15</v>
      </c>
      <c r="L24" s="185" t="s">
        <v>15</v>
      </c>
      <c r="M24" s="185" t="s">
        <v>15</v>
      </c>
      <c r="N24" s="187">
        <f>+calc!$C$116</f>
        <v>0</v>
      </c>
      <c r="O24" s="187">
        <f>+calc!$C$116</f>
        <v>0</v>
      </c>
      <c r="P24" s="187">
        <f>+calc!$C$116</f>
        <v>0</v>
      </c>
      <c r="Q24" s="187">
        <f>+calc!$C$116</f>
        <v>0</v>
      </c>
      <c r="S24" s="5"/>
      <c r="T24" s="5"/>
      <c r="U24" s="5"/>
      <c r="V24" s="6"/>
    </row>
    <row r="25" spans="2:22" ht="15.9" customHeight="1">
      <c r="B25" s="115">
        <v>2029</v>
      </c>
      <c r="C25" s="185" t="s">
        <v>15</v>
      </c>
      <c r="D25" s="185" t="s">
        <v>15</v>
      </c>
      <c r="E25" s="185" t="s">
        <v>15</v>
      </c>
      <c r="F25" s="185" t="s">
        <v>15</v>
      </c>
      <c r="G25" s="185" t="s">
        <v>15</v>
      </c>
      <c r="H25" s="185" t="s">
        <v>15</v>
      </c>
      <c r="I25" s="185" t="s">
        <v>15</v>
      </c>
      <c r="J25" s="185" t="s">
        <v>15</v>
      </c>
      <c r="K25" s="185" t="s">
        <v>15</v>
      </c>
      <c r="L25" s="185" t="s">
        <v>15</v>
      </c>
      <c r="M25" s="185" t="s">
        <v>15</v>
      </c>
      <c r="N25" s="185" t="s">
        <v>15</v>
      </c>
      <c r="O25" s="187">
        <f>+calc!$C$117</f>
        <v>0</v>
      </c>
      <c r="P25" s="187">
        <f>+calc!$C$117</f>
        <v>0</v>
      </c>
      <c r="Q25" s="187">
        <f>+calc!$C$117</f>
        <v>0</v>
      </c>
      <c r="S25" s="5"/>
      <c r="T25" s="5"/>
      <c r="U25" s="5"/>
      <c r="V25" s="6"/>
    </row>
    <row r="26" spans="2:22" ht="15.9" customHeight="1">
      <c r="B26" s="115">
        <v>2030</v>
      </c>
      <c r="C26" s="185" t="s">
        <v>15</v>
      </c>
      <c r="D26" s="185" t="s">
        <v>15</v>
      </c>
      <c r="E26" s="185" t="s">
        <v>15</v>
      </c>
      <c r="F26" s="185" t="s">
        <v>15</v>
      </c>
      <c r="G26" s="185" t="s">
        <v>15</v>
      </c>
      <c r="H26" s="185" t="s">
        <v>15</v>
      </c>
      <c r="I26" s="188"/>
      <c r="J26" s="185" t="s">
        <v>15</v>
      </c>
      <c r="K26" s="185" t="s">
        <v>15</v>
      </c>
      <c r="L26" s="185" t="s">
        <v>15</v>
      </c>
      <c r="M26" s="185" t="s">
        <v>15</v>
      </c>
      <c r="N26" s="185" t="s">
        <v>15</v>
      </c>
      <c r="O26" s="185" t="s">
        <v>15</v>
      </c>
      <c r="P26" s="187">
        <f>+calc!$C$118</f>
        <v>0</v>
      </c>
      <c r="Q26" s="187">
        <f>+calc!$C$118</f>
        <v>0</v>
      </c>
      <c r="S26" s="5"/>
      <c r="T26" s="5"/>
      <c r="U26" s="5"/>
      <c r="V26" s="6"/>
    </row>
    <row r="27" spans="2:22" ht="15.9" customHeight="1">
      <c r="B27" s="115">
        <v>2031</v>
      </c>
      <c r="C27" s="185" t="s">
        <v>15</v>
      </c>
      <c r="D27" s="185" t="s">
        <v>15</v>
      </c>
      <c r="E27" s="185" t="s">
        <v>15</v>
      </c>
      <c r="F27" s="185" t="s">
        <v>15</v>
      </c>
      <c r="G27" s="185" t="s">
        <v>15</v>
      </c>
      <c r="H27" s="185" t="s">
        <v>15</v>
      </c>
      <c r="I27" s="188"/>
      <c r="J27" s="188"/>
      <c r="K27" s="185" t="s">
        <v>15</v>
      </c>
      <c r="L27" s="185" t="s">
        <v>15</v>
      </c>
      <c r="M27" s="185" t="s">
        <v>15</v>
      </c>
      <c r="N27" s="185" t="s">
        <v>15</v>
      </c>
      <c r="O27" s="185" t="s">
        <v>15</v>
      </c>
      <c r="P27" s="185" t="s">
        <v>15</v>
      </c>
      <c r="Q27" s="187">
        <f>+calc!$C$119</f>
        <v>0</v>
      </c>
      <c r="S27" s="5"/>
      <c r="T27" s="5"/>
      <c r="U27" s="5"/>
      <c r="V27" s="6"/>
    </row>
    <row r="28" spans="2:22" ht="15.9" customHeight="1">
      <c r="B28" s="104"/>
      <c r="C28" s="104"/>
      <c r="D28" s="104"/>
      <c r="E28" s="104"/>
      <c r="F28" s="104"/>
      <c r="G28" s="104"/>
      <c r="H28" s="104"/>
      <c r="I28" s="104"/>
      <c r="J28" s="104"/>
      <c r="K28" s="104"/>
      <c r="L28" s="104"/>
      <c r="M28" s="104"/>
      <c r="N28" s="104"/>
      <c r="O28" s="104"/>
      <c r="P28" s="33"/>
      <c r="Q28" s="52" t="s">
        <v>14</v>
      </c>
      <c r="S28" s="5"/>
      <c r="T28" s="5"/>
      <c r="U28" s="5"/>
      <c r="V28" s="6"/>
    </row>
    <row r="29" spans="2:22" ht="15.9" customHeight="1">
      <c r="B29" s="104"/>
      <c r="C29" s="104"/>
      <c r="D29" s="104"/>
      <c r="E29" s="104"/>
      <c r="F29" s="104"/>
      <c r="G29" s="104"/>
      <c r="H29" s="104"/>
      <c r="I29" s="104"/>
      <c r="J29" s="104"/>
      <c r="K29" s="104"/>
      <c r="L29" s="104"/>
      <c r="M29" s="104"/>
      <c r="N29" s="104"/>
      <c r="O29" s="104"/>
      <c r="P29" s="33"/>
      <c r="Q29" s="33"/>
      <c r="S29" s="5"/>
      <c r="T29" s="5"/>
      <c r="U29" s="5"/>
      <c r="V29" s="6"/>
    </row>
    <row r="30" spans="2:22" ht="15.9" customHeight="1">
      <c r="B30" s="277" t="s">
        <v>265</v>
      </c>
      <c r="C30" s="30"/>
      <c r="D30" s="30"/>
      <c r="E30" s="30"/>
      <c r="F30" s="30"/>
      <c r="G30" s="30"/>
      <c r="H30" s="30"/>
      <c r="I30" s="30"/>
      <c r="J30" s="30"/>
      <c r="K30" s="30"/>
      <c r="L30" s="30"/>
      <c r="M30" s="30"/>
      <c r="N30" s="30"/>
      <c r="O30" s="30"/>
      <c r="P30" s="30"/>
      <c r="S30" s="5"/>
      <c r="T30" s="5"/>
      <c r="U30" s="5"/>
      <c r="V30" s="6"/>
    </row>
    <row r="31" spans="2:22" ht="15.9" customHeight="1">
      <c r="B31" s="278" t="s">
        <v>266</v>
      </c>
      <c r="C31" s="370" t="s">
        <v>60</v>
      </c>
      <c r="D31" s="370"/>
      <c r="E31" s="370"/>
      <c r="F31" s="370"/>
      <c r="G31" s="370"/>
      <c r="H31" s="370"/>
      <c r="I31" s="370"/>
      <c r="J31" s="370"/>
      <c r="K31" s="370"/>
      <c r="L31" s="370"/>
      <c r="M31" s="370"/>
      <c r="N31" s="370"/>
      <c r="O31" s="370"/>
      <c r="P31" s="370"/>
      <c r="Q31" s="370"/>
      <c r="S31" s="5"/>
      <c r="T31" s="5"/>
      <c r="U31" s="5"/>
      <c r="V31" s="6"/>
    </row>
    <row r="32" spans="2:22" ht="15.9" customHeight="1">
      <c r="B32" s="113" t="s">
        <v>67</v>
      </c>
      <c r="C32" s="114">
        <v>2017</v>
      </c>
      <c r="D32" s="114">
        <v>2018</v>
      </c>
      <c r="E32" s="114">
        <v>2019</v>
      </c>
      <c r="F32" s="114">
        <v>2020</v>
      </c>
      <c r="G32" s="114">
        <v>2021</v>
      </c>
      <c r="H32" s="114">
        <v>2022</v>
      </c>
      <c r="I32" s="114">
        <v>2023</v>
      </c>
      <c r="J32" s="114">
        <v>2024</v>
      </c>
      <c r="K32" s="114">
        <v>2025</v>
      </c>
      <c r="L32" s="114">
        <v>2026</v>
      </c>
      <c r="M32" s="114">
        <v>2027</v>
      </c>
      <c r="N32" s="114">
        <v>2028</v>
      </c>
      <c r="O32" s="114">
        <v>2029</v>
      </c>
      <c r="P32" s="114">
        <v>2030</v>
      </c>
      <c r="Q32" s="114">
        <v>2031</v>
      </c>
      <c r="S32" s="5"/>
      <c r="T32" s="5"/>
      <c r="U32" s="5"/>
      <c r="V32" s="6"/>
    </row>
    <row r="33" spans="2:22" ht="15.9" customHeight="1">
      <c r="B33" s="115">
        <v>2017</v>
      </c>
      <c r="C33" s="189">
        <v>0.75</v>
      </c>
      <c r="D33" s="189">
        <v>0.75</v>
      </c>
      <c r="E33" s="189">
        <v>0.75</v>
      </c>
      <c r="F33" s="187">
        <f>+calc!$D$35</f>
        <v>0.96299999999999997</v>
      </c>
      <c r="G33" s="187">
        <f>+calc!$D$35</f>
        <v>0.96299999999999997</v>
      </c>
      <c r="H33" s="187">
        <f>+calc!$D$35</f>
        <v>0.96299999999999997</v>
      </c>
      <c r="I33" s="187">
        <f>+calc!$D$35</f>
        <v>0.96299999999999997</v>
      </c>
      <c r="J33" s="187">
        <f>+calc!$D$35</f>
        <v>0.96299999999999997</v>
      </c>
      <c r="K33" s="187">
        <f>+calc!$D$35</f>
        <v>0.96299999999999997</v>
      </c>
      <c r="L33" s="187">
        <f>+calc!$D$35</f>
        <v>0.96299999999999997</v>
      </c>
      <c r="M33" s="187">
        <f>+calc!$D$35</f>
        <v>0.96299999999999997</v>
      </c>
      <c r="N33" s="187">
        <f>+calc!$D$35</f>
        <v>0.96299999999999997</v>
      </c>
      <c r="O33" s="187">
        <f>+calc!$D$35</f>
        <v>0.96299999999999997</v>
      </c>
      <c r="P33" s="187">
        <f>+calc!$D$35</f>
        <v>0.96299999999999997</v>
      </c>
      <c r="Q33" s="187">
        <f>+calc!$D$35</f>
        <v>0.96299999999999997</v>
      </c>
      <c r="S33" s="5"/>
      <c r="T33" s="5"/>
      <c r="U33" s="5"/>
      <c r="V33" s="6"/>
    </row>
    <row r="34" spans="2:22" ht="15.9" customHeight="1">
      <c r="B34" s="115">
        <v>2018</v>
      </c>
      <c r="C34" s="185" t="s">
        <v>15</v>
      </c>
      <c r="D34" s="189">
        <v>0.75</v>
      </c>
      <c r="E34" s="189">
        <v>0.75</v>
      </c>
      <c r="F34" s="187">
        <f>+calc!$D$35</f>
        <v>0.96299999999999997</v>
      </c>
      <c r="G34" s="187">
        <f>+calc!$D$35</f>
        <v>0.96299999999999997</v>
      </c>
      <c r="H34" s="187">
        <f>+calc!$D$35</f>
        <v>0.96299999999999997</v>
      </c>
      <c r="I34" s="187">
        <f>+calc!$D$35</f>
        <v>0.96299999999999997</v>
      </c>
      <c r="J34" s="187">
        <f>+calc!$D$35</f>
        <v>0.96299999999999997</v>
      </c>
      <c r="K34" s="187">
        <f>+calc!$D$35</f>
        <v>0.96299999999999997</v>
      </c>
      <c r="L34" s="187">
        <f>+calc!$D$35</f>
        <v>0.96299999999999997</v>
      </c>
      <c r="M34" s="187">
        <f>+calc!$D$35</f>
        <v>0.96299999999999997</v>
      </c>
      <c r="N34" s="187">
        <f>+calc!$D$35</f>
        <v>0.96299999999999997</v>
      </c>
      <c r="O34" s="187">
        <f>+calc!$D$35</f>
        <v>0.96299999999999997</v>
      </c>
      <c r="P34" s="187">
        <f>+calc!$D$35</f>
        <v>0.96299999999999997</v>
      </c>
      <c r="Q34" s="187">
        <f>+calc!$D$35</f>
        <v>0.96299999999999997</v>
      </c>
      <c r="S34" s="5"/>
      <c r="T34" s="5"/>
      <c r="U34" s="5"/>
      <c r="V34" s="6"/>
    </row>
    <row r="35" spans="2:22" ht="15.9" customHeight="1">
      <c r="B35" s="115">
        <v>2019</v>
      </c>
      <c r="C35" s="185" t="s">
        <v>15</v>
      </c>
      <c r="D35" s="185" t="s">
        <v>15</v>
      </c>
      <c r="E35" s="189">
        <v>0.75</v>
      </c>
      <c r="F35" s="187">
        <f>+calc!$D$35</f>
        <v>0.96299999999999997</v>
      </c>
      <c r="G35" s="187">
        <f>+calc!$D$35</f>
        <v>0.96299999999999997</v>
      </c>
      <c r="H35" s="187">
        <f>+calc!$D$35</f>
        <v>0.96299999999999997</v>
      </c>
      <c r="I35" s="187">
        <f>+calc!$D$35</f>
        <v>0.96299999999999997</v>
      </c>
      <c r="J35" s="187">
        <f>+calc!$D$35</f>
        <v>0.96299999999999997</v>
      </c>
      <c r="K35" s="187">
        <f>+calc!$D$35</f>
        <v>0.96299999999999997</v>
      </c>
      <c r="L35" s="187">
        <f>+calc!$D$35</f>
        <v>0.96299999999999997</v>
      </c>
      <c r="M35" s="187">
        <f>+calc!$D$35</f>
        <v>0.96299999999999997</v>
      </c>
      <c r="N35" s="187">
        <f>+calc!$D$35</f>
        <v>0.96299999999999997</v>
      </c>
      <c r="O35" s="187">
        <f>+calc!$D$35</f>
        <v>0.96299999999999997</v>
      </c>
      <c r="P35" s="187">
        <f>+calc!$D$35</f>
        <v>0.96299999999999997</v>
      </c>
      <c r="Q35" s="187">
        <f>+calc!$D$35</f>
        <v>0.96299999999999997</v>
      </c>
      <c r="S35" s="5"/>
      <c r="T35" s="5"/>
      <c r="U35" s="5"/>
      <c r="V35" s="6"/>
    </row>
    <row r="36" spans="2:22" ht="15.9" customHeight="1">
      <c r="B36" s="115">
        <v>2020</v>
      </c>
      <c r="C36" s="185" t="s">
        <v>15</v>
      </c>
      <c r="D36" s="185" t="s">
        <v>15</v>
      </c>
      <c r="E36" s="185" t="s">
        <v>15</v>
      </c>
      <c r="F36" s="187">
        <f>+calc!$D$35</f>
        <v>0.96299999999999997</v>
      </c>
      <c r="G36" s="187">
        <f>+calc!$D$35</f>
        <v>0.96299999999999997</v>
      </c>
      <c r="H36" s="187">
        <f>+calc!$D$35</f>
        <v>0.96299999999999997</v>
      </c>
      <c r="I36" s="187">
        <f>+calc!$D$35</f>
        <v>0.96299999999999997</v>
      </c>
      <c r="J36" s="187">
        <f>+calc!$D$35</f>
        <v>0.96299999999999997</v>
      </c>
      <c r="K36" s="187">
        <f>+calc!$D$35</f>
        <v>0.96299999999999997</v>
      </c>
      <c r="L36" s="187">
        <f>+calc!$D$35</f>
        <v>0.96299999999999997</v>
      </c>
      <c r="M36" s="187">
        <f>+calc!$D$35</f>
        <v>0.96299999999999997</v>
      </c>
      <c r="N36" s="187">
        <f>+calc!$D$35</f>
        <v>0.96299999999999997</v>
      </c>
      <c r="O36" s="187">
        <f>+calc!$D$35</f>
        <v>0.96299999999999997</v>
      </c>
      <c r="P36" s="187">
        <f>+calc!$D$35</f>
        <v>0.96299999999999997</v>
      </c>
      <c r="Q36" s="187">
        <f>+calc!$D$35</f>
        <v>0.96299999999999997</v>
      </c>
      <c r="S36" s="5"/>
      <c r="T36" s="5"/>
      <c r="U36" s="5"/>
      <c r="V36" s="6"/>
    </row>
    <row r="37" spans="2:22" ht="15.9" customHeight="1">
      <c r="B37" s="115">
        <v>2021</v>
      </c>
      <c r="C37" s="185" t="s">
        <v>15</v>
      </c>
      <c r="D37" s="185" t="s">
        <v>15</v>
      </c>
      <c r="E37" s="185" t="s">
        <v>15</v>
      </c>
      <c r="F37" s="185" t="s">
        <v>15</v>
      </c>
      <c r="G37" s="187">
        <f>+calc!$D$35</f>
        <v>0.96299999999999997</v>
      </c>
      <c r="H37" s="187">
        <f>+calc!$D$35</f>
        <v>0.96299999999999997</v>
      </c>
      <c r="I37" s="187">
        <f>+calc!$D$35</f>
        <v>0.96299999999999997</v>
      </c>
      <c r="J37" s="187">
        <f>+calc!$D$35</f>
        <v>0.96299999999999997</v>
      </c>
      <c r="K37" s="187">
        <f>+calc!$D$35</f>
        <v>0.96299999999999997</v>
      </c>
      <c r="L37" s="187">
        <f>+calc!$D$35</f>
        <v>0.96299999999999997</v>
      </c>
      <c r="M37" s="187">
        <f>+calc!$D$35</f>
        <v>0.96299999999999997</v>
      </c>
      <c r="N37" s="187">
        <f>+calc!$D$35</f>
        <v>0.96299999999999997</v>
      </c>
      <c r="O37" s="187">
        <f>+calc!$D$35</f>
        <v>0.96299999999999997</v>
      </c>
      <c r="P37" s="187">
        <f>+calc!$D$35</f>
        <v>0.96299999999999997</v>
      </c>
      <c r="Q37" s="187">
        <f>+calc!$D$35</f>
        <v>0.96299999999999997</v>
      </c>
      <c r="S37" s="5"/>
      <c r="T37" s="5"/>
      <c r="U37" s="5"/>
      <c r="V37" s="6"/>
    </row>
    <row r="38" spans="2:22" ht="15.9" customHeight="1">
      <c r="B38" s="115">
        <v>2022</v>
      </c>
      <c r="C38" s="185" t="s">
        <v>15</v>
      </c>
      <c r="D38" s="185" t="s">
        <v>15</v>
      </c>
      <c r="E38" s="185" t="s">
        <v>15</v>
      </c>
      <c r="F38" s="185" t="s">
        <v>15</v>
      </c>
      <c r="G38" s="185" t="s">
        <v>15</v>
      </c>
      <c r="H38" s="187">
        <f>+calc!$D$35</f>
        <v>0.96299999999999997</v>
      </c>
      <c r="I38" s="187">
        <f>+calc!$D$35</f>
        <v>0.96299999999999997</v>
      </c>
      <c r="J38" s="187">
        <f>+calc!$D$35</f>
        <v>0.96299999999999997</v>
      </c>
      <c r="K38" s="187">
        <f>+calc!$D$35</f>
        <v>0.96299999999999997</v>
      </c>
      <c r="L38" s="187">
        <f>+calc!$D$35</f>
        <v>0.96299999999999997</v>
      </c>
      <c r="M38" s="187">
        <f>+calc!$D$35</f>
        <v>0.96299999999999997</v>
      </c>
      <c r="N38" s="187">
        <f>+calc!$D$35</f>
        <v>0.96299999999999997</v>
      </c>
      <c r="O38" s="187">
        <f>+calc!$D$35</f>
        <v>0.96299999999999997</v>
      </c>
      <c r="P38" s="187">
        <f>+calc!$D$35</f>
        <v>0.96299999999999997</v>
      </c>
      <c r="Q38" s="187">
        <f>+calc!$D$35</f>
        <v>0.96299999999999997</v>
      </c>
      <c r="S38" s="5"/>
      <c r="T38" s="5"/>
      <c r="U38" s="5"/>
      <c r="V38" s="6"/>
    </row>
    <row r="39" spans="2:22" ht="15.9" customHeight="1">
      <c r="B39" s="115" t="s">
        <v>72</v>
      </c>
      <c r="C39" s="185" t="s">
        <v>15</v>
      </c>
      <c r="D39" s="185" t="s">
        <v>15</v>
      </c>
      <c r="E39" s="185" t="s">
        <v>15</v>
      </c>
      <c r="F39" s="185" t="s">
        <v>15</v>
      </c>
      <c r="G39" s="185"/>
      <c r="H39" s="333"/>
      <c r="I39" s="187">
        <f>+calc!$D$51</f>
        <v>0.5</v>
      </c>
      <c r="J39" s="187">
        <f>+calc!$D$51</f>
        <v>0.5</v>
      </c>
      <c r="K39" s="187">
        <f>+calc!$D$51</f>
        <v>0.5</v>
      </c>
      <c r="L39" s="187">
        <f>+calc!$D$51</f>
        <v>0.5</v>
      </c>
      <c r="M39" s="187">
        <f>+calc!$D$51</f>
        <v>0.5</v>
      </c>
      <c r="N39" s="187">
        <f>+calc!$D$51</f>
        <v>0.5</v>
      </c>
      <c r="O39" s="187">
        <f>+calc!$D$51</f>
        <v>0.5</v>
      </c>
      <c r="P39" s="187">
        <f>+calc!$D$51</f>
        <v>0.5</v>
      </c>
      <c r="Q39" s="187">
        <f>+calc!$D$51</f>
        <v>0.5</v>
      </c>
      <c r="S39" s="5"/>
      <c r="T39" s="5"/>
      <c r="U39" s="5"/>
      <c r="V39" s="6"/>
    </row>
    <row r="40" spans="2:22" ht="15.9" customHeight="1">
      <c r="B40" s="115" t="s">
        <v>73</v>
      </c>
      <c r="C40" s="185" t="s">
        <v>15</v>
      </c>
      <c r="D40" s="185" t="s">
        <v>15</v>
      </c>
      <c r="E40" s="185" t="s">
        <v>15</v>
      </c>
      <c r="F40" s="185" t="s">
        <v>15</v>
      </c>
      <c r="G40" s="185"/>
      <c r="H40" s="333"/>
      <c r="I40" s="187">
        <f>+calc!$D$64</f>
        <v>0.5</v>
      </c>
      <c r="J40" s="187">
        <f>+calc!$D$64</f>
        <v>0.5</v>
      </c>
      <c r="K40" s="187">
        <f>+calc!$D$74</f>
        <v>0.5</v>
      </c>
      <c r="L40" s="187">
        <f>+calc!$D$84</f>
        <v>0.5</v>
      </c>
      <c r="M40" s="187">
        <f>+calc!$D$94</f>
        <v>0.25</v>
      </c>
      <c r="N40" s="187">
        <f>+calc!$D$104</f>
        <v>0</v>
      </c>
      <c r="O40" s="187">
        <f>+calc!$D$104</f>
        <v>0</v>
      </c>
      <c r="P40" s="187">
        <f>+calc!$D$104</f>
        <v>0</v>
      </c>
      <c r="Q40" s="187">
        <f>+calc!$D$104</f>
        <v>0</v>
      </c>
      <c r="S40" s="5"/>
      <c r="T40" s="5"/>
      <c r="U40" s="5"/>
      <c r="V40" s="6"/>
    </row>
    <row r="41" spans="2:22" ht="15.9" customHeight="1">
      <c r="B41" s="115">
        <v>2024</v>
      </c>
      <c r="C41" s="185" t="s">
        <v>15</v>
      </c>
      <c r="D41" s="185" t="s">
        <v>15</v>
      </c>
      <c r="E41" s="185" t="s">
        <v>15</v>
      </c>
      <c r="F41" s="185" t="s">
        <v>15</v>
      </c>
      <c r="G41" s="185" t="s">
        <v>15</v>
      </c>
      <c r="H41" s="185" t="s">
        <v>15</v>
      </c>
      <c r="I41" s="185" t="s">
        <v>15</v>
      </c>
      <c r="J41" s="187">
        <f>+calc!$D$64</f>
        <v>0.5</v>
      </c>
      <c r="K41" s="187">
        <f>+calc!$D$74</f>
        <v>0.5</v>
      </c>
      <c r="L41" s="187">
        <f>+calc!$D$84</f>
        <v>0.5</v>
      </c>
      <c r="M41" s="187">
        <f>+calc!$D$94</f>
        <v>0.25</v>
      </c>
      <c r="N41" s="187">
        <f>+calc!$D$104</f>
        <v>0</v>
      </c>
      <c r="O41" s="187">
        <f>+calc!$D$104</f>
        <v>0</v>
      </c>
      <c r="P41" s="187">
        <f>+calc!$D$104</f>
        <v>0</v>
      </c>
      <c r="Q41" s="187">
        <f>+calc!$D$104</f>
        <v>0</v>
      </c>
      <c r="S41" s="5"/>
      <c r="T41" s="5"/>
      <c r="U41" s="5"/>
      <c r="V41" s="6"/>
    </row>
    <row r="42" spans="2:22" ht="15.9" customHeight="1">
      <c r="B42" s="115">
        <v>2025</v>
      </c>
      <c r="C42" s="185" t="s">
        <v>15</v>
      </c>
      <c r="D42" s="185" t="s">
        <v>15</v>
      </c>
      <c r="E42" s="185" t="s">
        <v>15</v>
      </c>
      <c r="F42" s="185" t="s">
        <v>15</v>
      </c>
      <c r="G42" s="185" t="s">
        <v>15</v>
      </c>
      <c r="H42" s="185" t="s">
        <v>15</v>
      </c>
      <c r="I42" s="185" t="s">
        <v>15</v>
      </c>
      <c r="J42" s="185" t="s">
        <v>15</v>
      </c>
      <c r="K42" s="187">
        <f>+calc!$D$74</f>
        <v>0.5</v>
      </c>
      <c r="L42" s="187">
        <f>+calc!$D$84</f>
        <v>0.5</v>
      </c>
      <c r="M42" s="187">
        <f>+calc!$D$94</f>
        <v>0.25</v>
      </c>
      <c r="N42" s="187">
        <f>+calc!$D$104</f>
        <v>0</v>
      </c>
      <c r="O42" s="187">
        <f>+calc!$D$104</f>
        <v>0</v>
      </c>
      <c r="P42" s="187">
        <f>+calc!$D$104</f>
        <v>0</v>
      </c>
      <c r="Q42" s="187">
        <f>+calc!$D$104</f>
        <v>0</v>
      </c>
      <c r="S42" s="5"/>
      <c r="T42" s="5"/>
      <c r="U42" s="5"/>
      <c r="V42" s="6"/>
    </row>
    <row r="43" spans="2:22" ht="15.9" customHeight="1">
      <c r="B43" s="115">
        <v>2026</v>
      </c>
      <c r="C43" s="185" t="s">
        <v>15</v>
      </c>
      <c r="D43" s="185" t="s">
        <v>15</v>
      </c>
      <c r="E43" s="185" t="s">
        <v>15</v>
      </c>
      <c r="F43" s="185" t="s">
        <v>15</v>
      </c>
      <c r="G43" s="185" t="s">
        <v>15</v>
      </c>
      <c r="H43" s="185" t="s">
        <v>15</v>
      </c>
      <c r="I43" s="185" t="s">
        <v>15</v>
      </c>
      <c r="J43" s="185" t="s">
        <v>15</v>
      </c>
      <c r="K43" s="185" t="s">
        <v>15</v>
      </c>
      <c r="L43" s="187">
        <f>+calc!$D$114</f>
        <v>0</v>
      </c>
      <c r="M43" s="187">
        <f>+calc!$D$114</f>
        <v>0</v>
      </c>
      <c r="N43" s="187">
        <f>+calc!$D$114</f>
        <v>0</v>
      </c>
      <c r="O43" s="187">
        <f>+calc!$D$114</f>
        <v>0</v>
      </c>
      <c r="P43" s="187">
        <f>+calc!$D$114</f>
        <v>0</v>
      </c>
      <c r="Q43" s="187">
        <f>+calc!$D$114</f>
        <v>0</v>
      </c>
      <c r="S43" s="5"/>
      <c r="T43" s="5"/>
      <c r="U43" s="5"/>
      <c r="V43" s="6"/>
    </row>
    <row r="44" spans="2:22" ht="15.9" customHeight="1">
      <c r="B44" s="115">
        <v>2027</v>
      </c>
      <c r="C44" s="185" t="s">
        <v>15</v>
      </c>
      <c r="D44" s="185" t="s">
        <v>15</v>
      </c>
      <c r="E44" s="185" t="s">
        <v>15</v>
      </c>
      <c r="F44" s="185" t="s">
        <v>15</v>
      </c>
      <c r="G44" s="185" t="s">
        <v>15</v>
      </c>
      <c r="H44" s="185" t="s">
        <v>15</v>
      </c>
      <c r="I44" s="185" t="s">
        <v>15</v>
      </c>
      <c r="J44" s="185" t="s">
        <v>15</v>
      </c>
      <c r="K44" s="185" t="s">
        <v>15</v>
      </c>
      <c r="L44" s="185" t="s">
        <v>15</v>
      </c>
      <c r="M44" s="187">
        <f>+calc!$D$115</f>
        <v>0</v>
      </c>
      <c r="N44" s="187">
        <f>+calc!$D$115</f>
        <v>0</v>
      </c>
      <c r="O44" s="187">
        <f>+calc!$D$115</f>
        <v>0</v>
      </c>
      <c r="P44" s="187">
        <f>+calc!$D$115</f>
        <v>0</v>
      </c>
      <c r="Q44" s="187">
        <f>+calc!$D$115</f>
        <v>0</v>
      </c>
      <c r="S44" s="5"/>
      <c r="T44" s="5"/>
      <c r="U44" s="5"/>
      <c r="V44" s="6"/>
    </row>
    <row r="45" spans="2:22" ht="15.9" customHeight="1">
      <c r="B45" s="115">
        <v>2028</v>
      </c>
      <c r="C45" s="185" t="s">
        <v>15</v>
      </c>
      <c r="D45" s="185" t="s">
        <v>15</v>
      </c>
      <c r="E45" s="185" t="s">
        <v>15</v>
      </c>
      <c r="F45" s="185" t="s">
        <v>15</v>
      </c>
      <c r="G45" s="185" t="s">
        <v>15</v>
      </c>
      <c r="H45" s="185" t="s">
        <v>15</v>
      </c>
      <c r="I45" s="185" t="s">
        <v>15</v>
      </c>
      <c r="J45" s="185" t="s">
        <v>15</v>
      </c>
      <c r="K45" s="185" t="s">
        <v>15</v>
      </c>
      <c r="L45" s="185" t="s">
        <v>15</v>
      </c>
      <c r="M45" s="185" t="s">
        <v>15</v>
      </c>
      <c r="N45" s="187">
        <f>+calc!$D$116</f>
        <v>0</v>
      </c>
      <c r="O45" s="187">
        <f>+calc!$D$116</f>
        <v>0</v>
      </c>
      <c r="P45" s="187">
        <f>+calc!$D$116</f>
        <v>0</v>
      </c>
      <c r="Q45" s="187">
        <f>+calc!$D$116</f>
        <v>0</v>
      </c>
      <c r="S45" s="5"/>
      <c r="T45" s="5"/>
      <c r="U45" s="5"/>
      <c r="V45" s="6"/>
    </row>
    <row r="46" spans="2:22" ht="15.9" customHeight="1">
      <c r="B46" s="115">
        <v>2029</v>
      </c>
      <c r="C46" s="185" t="s">
        <v>15</v>
      </c>
      <c r="D46" s="185" t="s">
        <v>15</v>
      </c>
      <c r="E46" s="185" t="s">
        <v>15</v>
      </c>
      <c r="F46" s="185" t="s">
        <v>15</v>
      </c>
      <c r="G46" s="185" t="s">
        <v>15</v>
      </c>
      <c r="H46" s="185" t="s">
        <v>15</v>
      </c>
      <c r="I46" s="185" t="s">
        <v>15</v>
      </c>
      <c r="J46" s="185" t="s">
        <v>15</v>
      </c>
      <c r="K46" s="185" t="s">
        <v>15</v>
      </c>
      <c r="L46" s="185" t="s">
        <v>15</v>
      </c>
      <c r="M46" s="185" t="s">
        <v>15</v>
      </c>
      <c r="N46" s="185" t="s">
        <v>15</v>
      </c>
      <c r="O46" s="187">
        <f>+calc!$D$117</f>
        <v>0</v>
      </c>
      <c r="P46" s="187">
        <f>+calc!$D$117</f>
        <v>0</v>
      </c>
      <c r="Q46" s="187">
        <f>+calc!$D$117</f>
        <v>0</v>
      </c>
      <c r="S46" s="5"/>
      <c r="T46" s="5"/>
      <c r="U46" s="5"/>
      <c r="V46" s="6"/>
    </row>
    <row r="47" spans="2:22" ht="15.9" customHeight="1">
      <c r="B47" s="115">
        <v>2030</v>
      </c>
      <c r="C47" s="185" t="s">
        <v>15</v>
      </c>
      <c r="D47" s="185" t="s">
        <v>15</v>
      </c>
      <c r="E47" s="185" t="s">
        <v>15</v>
      </c>
      <c r="F47" s="185" t="s">
        <v>15</v>
      </c>
      <c r="G47" s="185" t="s">
        <v>15</v>
      </c>
      <c r="H47" s="185" t="s">
        <v>15</v>
      </c>
      <c r="I47" s="185" t="s">
        <v>15</v>
      </c>
      <c r="J47" s="185" t="s">
        <v>15</v>
      </c>
      <c r="K47" s="185" t="s">
        <v>15</v>
      </c>
      <c r="L47" s="185" t="s">
        <v>15</v>
      </c>
      <c r="M47" s="185" t="s">
        <v>15</v>
      </c>
      <c r="N47" s="185" t="s">
        <v>15</v>
      </c>
      <c r="O47" s="185" t="s">
        <v>15</v>
      </c>
      <c r="P47" s="187">
        <f>+calc!$D$118</f>
        <v>0</v>
      </c>
      <c r="Q47" s="187">
        <f>+calc!$D$118</f>
        <v>0</v>
      </c>
      <c r="S47" s="5"/>
      <c r="T47" s="5"/>
      <c r="U47" s="5"/>
      <c r="V47" s="6"/>
    </row>
    <row r="48" spans="2:22" ht="15.9" customHeight="1">
      <c r="B48" s="115">
        <v>2031</v>
      </c>
      <c r="C48" s="185" t="s">
        <v>15</v>
      </c>
      <c r="D48" s="185" t="s">
        <v>15</v>
      </c>
      <c r="E48" s="185" t="s">
        <v>15</v>
      </c>
      <c r="F48" s="185" t="s">
        <v>15</v>
      </c>
      <c r="G48" s="185" t="s">
        <v>15</v>
      </c>
      <c r="H48" s="185" t="s">
        <v>15</v>
      </c>
      <c r="I48" s="185" t="s">
        <v>15</v>
      </c>
      <c r="J48" s="185" t="s">
        <v>15</v>
      </c>
      <c r="K48" s="185" t="s">
        <v>15</v>
      </c>
      <c r="L48" s="185" t="s">
        <v>15</v>
      </c>
      <c r="M48" s="185" t="s">
        <v>15</v>
      </c>
      <c r="N48" s="185" t="s">
        <v>15</v>
      </c>
      <c r="O48" s="185" t="s">
        <v>15</v>
      </c>
      <c r="P48" s="185" t="s">
        <v>15</v>
      </c>
      <c r="Q48" s="187">
        <f>+calc!$D$119</f>
        <v>0</v>
      </c>
      <c r="S48" s="5"/>
      <c r="T48" s="5"/>
      <c r="U48" s="5"/>
      <c r="V48" s="6"/>
    </row>
    <row r="49" spans="2:22" ht="15.9" customHeight="1">
      <c r="S49" s="5"/>
      <c r="T49" s="5"/>
      <c r="U49" s="5"/>
      <c r="V49" s="6"/>
    </row>
    <row r="50" spans="2:22" ht="15.75" customHeight="1">
      <c r="S50" s="5"/>
      <c r="T50" s="5"/>
      <c r="U50" s="5"/>
      <c r="V50" s="6"/>
    </row>
    <row r="51" spans="2:22" ht="15.9" customHeight="1">
      <c r="B51" s="277" t="s">
        <v>267</v>
      </c>
      <c r="C51" s="277"/>
      <c r="D51" s="277"/>
      <c r="E51" s="277"/>
      <c r="F51" s="277"/>
      <c r="G51" s="277"/>
      <c r="H51" s="277"/>
      <c r="I51" s="277"/>
      <c r="J51" s="277"/>
      <c r="K51" s="277"/>
      <c r="L51" s="277"/>
      <c r="M51" s="277"/>
      <c r="N51" s="277"/>
      <c r="O51" s="277"/>
      <c r="P51" s="277"/>
      <c r="S51" s="279"/>
      <c r="T51" s="279"/>
      <c r="U51" s="279"/>
      <c r="V51" s="280"/>
    </row>
    <row r="52" spans="2:22" ht="15.9" customHeight="1">
      <c r="B52" s="278" t="s">
        <v>268</v>
      </c>
      <c r="C52" s="368" t="s">
        <v>60</v>
      </c>
      <c r="D52" s="368"/>
      <c r="E52" s="368"/>
      <c r="F52" s="368"/>
      <c r="G52" s="368"/>
      <c r="H52" s="368"/>
      <c r="I52" s="368"/>
      <c r="J52" s="368"/>
      <c r="K52" s="368"/>
      <c r="L52" s="368"/>
      <c r="M52" s="368"/>
      <c r="N52" s="368"/>
      <c r="O52" s="368"/>
      <c r="P52" s="368"/>
      <c r="Q52" s="368"/>
      <c r="S52" s="279"/>
      <c r="T52" s="279"/>
      <c r="U52" s="279"/>
      <c r="V52" s="280"/>
    </row>
    <row r="53" spans="2:22" ht="15.9" customHeight="1">
      <c r="B53" s="283" t="s">
        <v>67</v>
      </c>
      <c r="C53" s="282">
        <v>2017</v>
      </c>
      <c r="D53" s="282">
        <v>2018</v>
      </c>
      <c r="E53" s="282">
        <v>2019</v>
      </c>
      <c r="F53" s="282">
        <v>2020</v>
      </c>
      <c r="G53" s="282">
        <v>2021</v>
      </c>
      <c r="H53" s="282">
        <v>2022</v>
      </c>
      <c r="I53" s="282">
        <v>2023</v>
      </c>
      <c r="J53" s="282">
        <v>2024</v>
      </c>
      <c r="K53" s="282">
        <v>2025</v>
      </c>
      <c r="L53" s="282">
        <v>2026</v>
      </c>
      <c r="M53" s="282">
        <v>2027</v>
      </c>
      <c r="N53" s="282">
        <v>2028</v>
      </c>
      <c r="O53" s="282">
        <v>2029</v>
      </c>
      <c r="P53" s="282">
        <v>2030</v>
      </c>
      <c r="Q53" s="282">
        <v>2031</v>
      </c>
      <c r="S53" s="279"/>
      <c r="T53" s="279"/>
      <c r="U53" s="279"/>
      <c r="V53" s="280"/>
    </row>
    <row r="54" spans="2:22" ht="15.9" customHeight="1">
      <c r="B54" s="284">
        <v>2017</v>
      </c>
      <c r="C54" s="189">
        <f>IF(OR(calc!$B$7=3,calc!$B$7=6),C12,"-")</f>
        <v>1</v>
      </c>
      <c r="D54" s="189">
        <f>IF(OR(calc!$B$7=3,calc!$B$7=6),D12,"-")</f>
        <v>1</v>
      </c>
      <c r="E54" s="189">
        <f>IF(OR(calc!$B$7=3,calc!$B$7=6),E12,"-")</f>
        <v>1</v>
      </c>
      <c r="F54" s="189">
        <f>IF(OR(calc!$B$7=3,calc!$B$7=6),F12,"-")</f>
        <v>0.96299999999999997</v>
      </c>
      <c r="G54" s="189">
        <f>IF(OR(calc!$B$7=3,calc!$B$7=6),G12,"-")</f>
        <v>0.96299999999999997</v>
      </c>
      <c r="H54" s="189">
        <f>IF(OR(calc!$B$7=3,calc!$B$7=6),H12,"-")</f>
        <v>0.96299999999999997</v>
      </c>
      <c r="I54" s="189">
        <f>IF(OR(calc!$B$7=3,calc!$B$7=6),I12,"-")</f>
        <v>0.96299999999999997</v>
      </c>
      <c r="J54" s="189">
        <f>IF(OR(calc!$B$7=3,calc!$B$7=6),J12,"-")</f>
        <v>0.96299999999999997</v>
      </c>
      <c r="K54" s="189">
        <f>IF(OR(calc!$B$7=3,calc!$B$7=6),K12,"-")</f>
        <v>0.96299999999999997</v>
      </c>
      <c r="L54" s="189">
        <f>IF(OR(calc!$B$7=3,calc!$B$7=6),L12,"-")</f>
        <v>0.7</v>
      </c>
      <c r="M54" s="189">
        <f>IF(OR(calc!$B$7=3,calc!$B$7=6),M12,"-")</f>
        <v>0.65</v>
      </c>
      <c r="N54" s="189">
        <f>IF(OR(calc!$B$7=3,calc!$B$7=6),N12,"-")</f>
        <v>0.6</v>
      </c>
      <c r="O54" s="189">
        <f>IF(OR(calc!$B$7=3,calc!$B$7=6),O12,"-")</f>
        <v>0.55000000000000004</v>
      </c>
      <c r="P54" s="189">
        <f>IF(OR(calc!$B$7=3,calc!$B$7=6),P12,"-")</f>
        <v>0.5</v>
      </c>
      <c r="Q54" s="189">
        <f>IF(OR(calc!$B$7=3,calc!$B$7=6),Q12,"-")</f>
        <v>0.5</v>
      </c>
      <c r="S54" s="279"/>
      <c r="T54" s="279"/>
      <c r="U54" s="279"/>
      <c r="V54" s="280"/>
    </row>
    <row r="55" spans="2:22" ht="15.9" customHeight="1">
      <c r="B55" s="284">
        <v>2018</v>
      </c>
      <c r="C55" s="185" t="s">
        <v>15</v>
      </c>
      <c r="D55" s="189">
        <f>IF(OR(calc!$B$7=3,calc!$B$7=6),D13,"-")</f>
        <v>1</v>
      </c>
      <c r="E55" s="189">
        <f>IF(OR(calc!$B$7=3,calc!$B$7=6),E13,"-")</f>
        <v>1</v>
      </c>
      <c r="F55" s="189">
        <f>IF(OR(calc!$B$7=3,calc!$B$7=6),F13,"-")</f>
        <v>0.96299999999999997</v>
      </c>
      <c r="G55" s="189">
        <f>IF(OR(calc!$B$7=3,calc!$B$7=6),G13,"-")</f>
        <v>0.96299999999999997</v>
      </c>
      <c r="H55" s="189">
        <f>IF(OR(calc!$B$7=3,calc!$B$7=6),H13,"-")</f>
        <v>0.96299999999999997</v>
      </c>
      <c r="I55" s="189">
        <f>IF(OR(calc!$B$7=3,calc!$B$7=6),I13,"-")</f>
        <v>0.96299999999999997</v>
      </c>
      <c r="J55" s="189">
        <f>IF(OR(calc!$B$7=3,calc!$B$7=6),J13,"-")</f>
        <v>0.96299999999999997</v>
      </c>
      <c r="K55" s="189">
        <f>IF(OR(calc!$B$7=3,calc!$B$7=6),K13,"-")</f>
        <v>0.96299999999999997</v>
      </c>
      <c r="L55" s="189">
        <f>IF(OR(calc!$B$7=3,calc!$B$7=6),L13,"-")</f>
        <v>0.96299999999999997</v>
      </c>
      <c r="M55" s="189">
        <f>IF(OR(calc!$B$7=3,calc!$B$7=6),M13,"-")</f>
        <v>0.96299999999999997</v>
      </c>
      <c r="N55" s="189">
        <f>IF(OR(calc!$B$7=3,calc!$B$7=6),N13,"-")</f>
        <v>0.96299999999999997</v>
      </c>
      <c r="O55" s="189">
        <f>IF(OR(calc!$B$7=3,calc!$B$7=6),O13,"-")</f>
        <v>0.96299999999999997</v>
      </c>
      <c r="P55" s="189">
        <f>IF(OR(calc!$B$7=3,calc!$B$7=6),P13,"-")</f>
        <v>0.96299999999999997</v>
      </c>
      <c r="Q55" s="189">
        <f>IF(OR(calc!$B$7=3,calc!$B$7=6),Q13,"-")</f>
        <v>0.96299999999999997</v>
      </c>
      <c r="S55" s="279"/>
      <c r="T55" s="279"/>
      <c r="U55" s="279"/>
      <c r="V55" s="280"/>
    </row>
    <row r="56" spans="2:22" ht="15.9" customHeight="1">
      <c r="B56" s="284">
        <v>2019</v>
      </c>
      <c r="C56" s="185" t="s">
        <v>15</v>
      </c>
      <c r="D56" s="185" t="s">
        <v>15</v>
      </c>
      <c r="E56" s="189">
        <f>IF(OR(calc!$B$7=3,calc!$B$7=6),E14,"-")</f>
        <v>1</v>
      </c>
      <c r="F56" s="189">
        <f>IF(OR(calc!$B$7=3,calc!$B$7=6),F14,"-")</f>
        <v>0.96299999999999997</v>
      </c>
      <c r="G56" s="189">
        <f>IF(OR(calc!$B$7=3,calc!$B$7=6),G14,"-")</f>
        <v>0.96299999999999997</v>
      </c>
      <c r="H56" s="189">
        <f>IF(OR(calc!$B$7=3,calc!$B$7=6),H14,"-")</f>
        <v>0.96299999999999997</v>
      </c>
      <c r="I56" s="189">
        <f>IF(OR(calc!$B$7=3,calc!$B$7=6),I14,"-")</f>
        <v>0.96299999999999997</v>
      </c>
      <c r="J56" s="189">
        <f>IF(OR(calc!$B$7=3,calc!$B$7=6),J14,"-")</f>
        <v>0.96299999999999997</v>
      </c>
      <c r="K56" s="189">
        <f>IF(OR(calc!$B$7=3,calc!$B$7=6),K14,"-")</f>
        <v>0.96299999999999997</v>
      </c>
      <c r="L56" s="189">
        <f>IF(OR(calc!$B$7=3,calc!$B$7=6),L14,"-")</f>
        <v>0.96299999999999997</v>
      </c>
      <c r="M56" s="189">
        <f>IF(OR(calc!$B$7=3,calc!$B$7=6),M14,"-")</f>
        <v>0.96299999999999997</v>
      </c>
      <c r="N56" s="189">
        <f>IF(OR(calc!$B$7=3,calc!$B$7=6),N14,"-")</f>
        <v>0.96299999999999997</v>
      </c>
      <c r="O56" s="189">
        <f>IF(OR(calc!$B$7=3,calc!$B$7=6),O14,"-")</f>
        <v>0.96299999999999997</v>
      </c>
      <c r="P56" s="189">
        <f>IF(OR(calc!$B$7=3,calc!$B$7=6),P14,"-")</f>
        <v>0.96299999999999997</v>
      </c>
      <c r="Q56" s="189">
        <f>IF(OR(calc!$B$7=3,calc!$B$7=6),Q14,"-")</f>
        <v>0.96299999999999997</v>
      </c>
      <c r="S56" s="279"/>
      <c r="T56" s="279"/>
      <c r="U56" s="279"/>
      <c r="V56" s="280"/>
    </row>
    <row r="57" spans="2:22" ht="15.9" customHeight="1">
      <c r="B57" s="284">
        <v>2020</v>
      </c>
      <c r="C57" s="185" t="s">
        <v>15</v>
      </c>
      <c r="D57" s="185" t="s">
        <v>15</v>
      </c>
      <c r="E57" s="185" t="s">
        <v>15</v>
      </c>
      <c r="F57" s="189">
        <f>IF(OR(calc!$B$7=3,calc!$B$7=6),F15,"-")</f>
        <v>0.96299999999999997</v>
      </c>
      <c r="G57" s="189">
        <f>IF(OR(calc!$B$7=3,calc!$B$7=6),G15,"-")</f>
        <v>0.96299999999999997</v>
      </c>
      <c r="H57" s="189">
        <f>IF(OR(calc!$B$7=3,calc!$B$7=6),H15,"-")</f>
        <v>0.96299999999999997</v>
      </c>
      <c r="I57" s="189">
        <f>IF(OR(calc!$B$7=3,calc!$B$7=6),I15,"-")</f>
        <v>0.96299999999999997</v>
      </c>
      <c r="J57" s="189">
        <f>IF(OR(calc!$B$7=3,calc!$B$7=6),J15,"-")</f>
        <v>0.96299999999999997</v>
      </c>
      <c r="K57" s="189">
        <f>IF(OR(calc!$B$7=3,calc!$B$7=6),K15,"-")</f>
        <v>0.96299999999999997</v>
      </c>
      <c r="L57" s="189">
        <f>IF(OR(calc!$B$7=3,calc!$B$7=6),L15,"-")</f>
        <v>0.96299999999999997</v>
      </c>
      <c r="M57" s="189">
        <f>IF(OR(calc!$B$7=3,calc!$B$7=6),M15,"-")</f>
        <v>0.96299999999999997</v>
      </c>
      <c r="N57" s="189">
        <f>IF(OR(calc!$B$7=3,calc!$B$7=6),N15,"-")</f>
        <v>0.96299999999999997</v>
      </c>
      <c r="O57" s="189">
        <f>IF(OR(calc!$B$7=3,calc!$B$7=6),O15,"-")</f>
        <v>0.96299999999999997</v>
      </c>
      <c r="P57" s="189">
        <f>IF(OR(calc!$B$7=3,calc!$B$7=6),P15,"-")</f>
        <v>0.96299999999999997</v>
      </c>
      <c r="Q57" s="189">
        <f>IF(OR(calc!$B$7=3,calc!$B$7=6),Q15,"-")</f>
        <v>0.96299999999999997</v>
      </c>
      <c r="S57" s="279"/>
      <c r="T57" s="279"/>
      <c r="U57" s="279"/>
      <c r="V57" s="280"/>
    </row>
    <row r="58" spans="2:22" ht="15.9" customHeight="1">
      <c r="B58" s="284">
        <v>2021</v>
      </c>
      <c r="C58" s="185" t="s">
        <v>15</v>
      </c>
      <c r="D58" s="185" t="s">
        <v>15</v>
      </c>
      <c r="E58" s="185" t="s">
        <v>15</v>
      </c>
      <c r="F58" s="281" t="s">
        <v>15</v>
      </c>
      <c r="G58" s="189">
        <f>IF(OR(calc!$B$7=3,calc!$B$7=6),G16,"-")</f>
        <v>0.96299999999999997</v>
      </c>
      <c r="H58" s="189">
        <f>IF(OR(calc!$B$7=3,calc!$B$7=6),H16,"-")</f>
        <v>0.96299999999999997</v>
      </c>
      <c r="I58" s="189">
        <f>IF(OR(calc!$B$7=3,calc!$B$7=6),I16,"-")</f>
        <v>0.96299999999999997</v>
      </c>
      <c r="J58" s="189">
        <f>IF(OR(calc!$B$7=3,calc!$B$7=6),J16,"-")</f>
        <v>0.96299999999999997</v>
      </c>
      <c r="K58" s="189">
        <f>IF(OR(calc!$B$7=3,calc!$B$7=6),K16,"-")</f>
        <v>0.96299999999999997</v>
      </c>
      <c r="L58" s="189">
        <f>IF(OR(calc!$B$7=3,calc!$B$7=6),L16,"-")</f>
        <v>0.96299999999999997</v>
      </c>
      <c r="M58" s="189">
        <f>IF(OR(calc!$B$7=3,calc!$B$7=6),M16,"-")</f>
        <v>0.96299999999999997</v>
      </c>
      <c r="N58" s="189">
        <f>IF(OR(calc!$B$7=3,calc!$B$7=6),N16,"-")</f>
        <v>0.96299999999999997</v>
      </c>
      <c r="O58" s="189">
        <f>IF(OR(calc!$B$7=3,calc!$B$7=6),O16,"-")</f>
        <v>0.96299999999999997</v>
      </c>
      <c r="P58" s="189">
        <f>IF(OR(calc!$B$7=3,calc!$B$7=6),P16,"-")</f>
        <v>0.96299999999999997</v>
      </c>
      <c r="Q58" s="189">
        <f>IF(OR(calc!$B$7=3,calc!$B$7=6),Q16,"-")</f>
        <v>0.96299999999999997</v>
      </c>
      <c r="S58" s="279"/>
      <c r="T58" s="279"/>
      <c r="U58" s="279"/>
      <c r="V58" s="280"/>
    </row>
    <row r="59" spans="2:22" ht="15.9" customHeight="1">
      <c r="B59" s="284">
        <v>2022</v>
      </c>
      <c r="C59" s="185" t="s">
        <v>15</v>
      </c>
      <c r="D59" s="185" t="s">
        <v>15</v>
      </c>
      <c r="E59" s="185" t="s">
        <v>15</v>
      </c>
      <c r="F59" s="281" t="s">
        <v>15</v>
      </c>
      <c r="G59" s="281" t="s">
        <v>15</v>
      </c>
      <c r="H59" s="189">
        <f>IF(OR(calc!$B$7=3,calc!$B$7=6),H17,"-")</f>
        <v>0.96299999999999997</v>
      </c>
      <c r="I59" s="189">
        <f>IF(OR(calc!$B$7=3,calc!$B$7=6),I17,"-")</f>
        <v>0.96299999999999997</v>
      </c>
      <c r="J59" s="189">
        <f>IF(OR(calc!$B$7=3,calc!$B$7=6),J17,"-")</f>
        <v>0.96299999999999997</v>
      </c>
      <c r="K59" s="189">
        <f>IF(OR(calc!$B$7=3,calc!$B$7=6),K17,"-")</f>
        <v>0.96299999999999997</v>
      </c>
      <c r="L59" s="189">
        <f>IF(OR(calc!$B$7=3,calc!$B$7=6),L17,"-")</f>
        <v>0.96299999999999997</v>
      </c>
      <c r="M59" s="189">
        <f>IF(OR(calc!$B$7=3,calc!$B$7=6),M17,"-")</f>
        <v>0.96299999999999997</v>
      </c>
      <c r="N59" s="189">
        <f>IF(OR(calc!$B$7=3,calc!$B$7=6),N17,"-")</f>
        <v>0.96299999999999997</v>
      </c>
      <c r="O59" s="189">
        <f>IF(OR(calc!$B$7=3,calc!$B$7=6),O17,"-")</f>
        <v>0.96299999999999997</v>
      </c>
      <c r="P59" s="189">
        <f>IF(OR(calc!$B$7=3,calc!$B$7=6),P17,"-")</f>
        <v>0.96299999999999997</v>
      </c>
      <c r="Q59" s="189">
        <f>IF(OR(calc!$B$7=3,calc!$B$7=6),Q17,"-")</f>
        <v>0.96299999999999997</v>
      </c>
      <c r="S59" s="279"/>
      <c r="T59" s="279"/>
      <c r="U59" s="279"/>
      <c r="V59" s="280"/>
    </row>
    <row r="60" spans="2:22" ht="15.9" customHeight="1">
      <c r="B60" s="284" t="s">
        <v>72</v>
      </c>
      <c r="C60" s="185" t="s">
        <v>15</v>
      </c>
      <c r="D60" s="185" t="s">
        <v>15</v>
      </c>
      <c r="E60" s="185"/>
      <c r="F60" s="185"/>
      <c r="G60" s="185"/>
      <c r="H60" s="334"/>
      <c r="I60" s="189">
        <f>IF(OR(calc!$B$7=3,calc!$B$7=6),I18,"-")</f>
        <v>0.96299999999999997</v>
      </c>
      <c r="J60" s="189">
        <f>IF(OR(calc!$B$7=3,calc!$B$7=6),J18,"-")</f>
        <v>0.96299999999999997</v>
      </c>
      <c r="K60" s="189">
        <f>IF(OR(calc!$B$7=3,calc!$B$7=6),K18,"-")</f>
        <v>0.96299999999999997</v>
      </c>
      <c r="L60" s="189">
        <f>IF(OR(calc!$B$7=3,calc!$B$7=6),L18,"-")</f>
        <v>0.96299999999999997</v>
      </c>
      <c r="M60" s="189">
        <f>IF(OR(calc!$B$7=3,calc!$B$7=6),M18,"-")</f>
        <v>0.96299999999999997</v>
      </c>
      <c r="N60" s="189">
        <f>IF(OR(calc!$B$7=3,calc!$B$7=6),N18,"-")</f>
        <v>0.96299999999999997</v>
      </c>
      <c r="O60" s="189">
        <f>IF(OR(calc!$B$7=3,calc!$B$7=6),O18,"-")</f>
        <v>0.96299999999999997</v>
      </c>
      <c r="P60" s="189">
        <f>IF(OR(calc!$B$7=3,calc!$B$7=6),P18,"-")</f>
        <v>0.96299999999999997</v>
      </c>
      <c r="Q60" s="189">
        <f>IF(OR(calc!$B$7=3,calc!$B$7=6),Q18,"-")</f>
        <v>0.96299999999999997</v>
      </c>
      <c r="S60" s="279"/>
      <c r="T60" s="279"/>
      <c r="U60" s="279"/>
      <c r="V60" s="280"/>
    </row>
    <row r="61" spans="2:22" ht="15.9" customHeight="1">
      <c r="B61" s="284" t="s">
        <v>73</v>
      </c>
      <c r="C61" s="185" t="s">
        <v>15</v>
      </c>
      <c r="D61" s="185" t="s">
        <v>15</v>
      </c>
      <c r="E61" s="185" t="s">
        <v>15</v>
      </c>
      <c r="F61" s="185" t="s">
        <v>15</v>
      </c>
      <c r="G61" s="185"/>
      <c r="H61" s="334"/>
      <c r="I61" s="189">
        <f>IF(OR(calc!$B$7=3,calc!$B$7=6),I19,"-")</f>
        <v>0.96299999999999997</v>
      </c>
      <c r="J61" s="189">
        <f>IF(OR(calc!$B$7=3,calc!$B$7=6),J19,"-")</f>
        <v>0.96299999999999997</v>
      </c>
      <c r="K61" s="189">
        <f>IF(OR(calc!$B$7=3,calc!$B$7=6),75%,"-")</f>
        <v>0.75</v>
      </c>
      <c r="L61" s="189">
        <f>IF(OR(calc!$B$7=3,calc!$B$7=6),L19,"-")</f>
        <v>0.5</v>
      </c>
      <c r="M61" s="189">
        <f>IF(OR(calc!$B$7=3,calc!$B$7=6),M19,"-")</f>
        <v>0.25</v>
      </c>
      <c r="N61" s="189">
        <f>IF(OR(calc!$B$7=3,calc!$B$7=6),N19,"-")</f>
        <v>0</v>
      </c>
      <c r="O61" s="189">
        <f>IF(OR(calc!$B$7=3,calc!$B$7=6),O19,"-")</f>
        <v>0</v>
      </c>
      <c r="P61" s="189">
        <f>IF(OR(calc!$B$7=3,calc!$B$7=6),P19,"-")</f>
        <v>0</v>
      </c>
      <c r="Q61" s="189">
        <f>IF(OR(calc!$B$7=3,calc!$B$7=6),Q19,"-")</f>
        <v>0</v>
      </c>
      <c r="S61" s="279"/>
      <c r="T61" s="279"/>
      <c r="U61" s="279"/>
      <c r="V61" s="280"/>
    </row>
    <row r="62" spans="2:22" ht="15.9" customHeight="1">
      <c r="B62" s="284">
        <v>2024</v>
      </c>
      <c r="C62" s="185" t="s">
        <v>15</v>
      </c>
      <c r="D62" s="185" t="s">
        <v>15</v>
      </c>
      <c r="E62" s="185" t="s">
        <v>15</v>
      </c>
      <c r="F62" s="185" t="s">
        <v>15</v>
      </c>
      <c r="G62" s="185" t="s">
        <v>15</v>
      </c>
      <c r="H62" s="185" t="s">
        <v>15</v>
      </c>
      <c r="I62" s="185" t="s">
        <v>15</v>
      </c>
      <c r="J62" s="189">
        <f>IF(OR(calc!$B$7=3,calc!$B$7=6),J20,"-")</f>
        <v>0.96299999999999997</v>
      </c>
      <c r="K62" s="189">
        <f>IF(OR(calc!$B$7=3,calc!$B$7=6),75%,"-")</f>
        <v>0.75</v>
      </c>
      <c r="L62" s="189">
        <f>IF(OR(calc!$B$7=3,calc!$B$7=6),L20,"-")</f>
        <v>0.5</v>
      </c>
      <c r="M62" s="189">
        <f>IF(OR(calc!$B$7=3,calc!$B$7=6),M20,"-")</f>
        <v>0.25</v>
      </c>
      <c r="N62" s="189">
        <f>IF(OR(calc!$B$7=3,calc!$B$7=6),N20,"-")</f>
        <v>0</v>
      </c>
      <c r="O62" s="189">
        <f>IF(OR(calc!$B$7=3,calc!$B$7=6),O20,"-")</f>
        <v>0</v>
      </c>
      <c r="P62" s="189">
        <f>IF(OR(calc!$B$7=3,calc!$B$7=6),P20,"-")</f>
        <v>0</v>
      </c>
      <c r="Q62" s="189">
        <f>IF(OR(calc!$B$7=3,calc!$B$7=6),Q20,"-")</f>
        <v>0</v>
      </c>
      <c r="S62" s="279"/>
      <c r="T62" s="279"/>
      <c r="U62" s="279"/>
      <c r="V62" s="280"/>
    </row>
    <row r="63" spans="2:22" ht="15.9" customHeight="1">
      <c r="B63" s="284">
        <v>2025</v>
      </c>
      <c r="C63" s="185" t="s">
        <v>15</v>
      </c>
      <c r="D63" s="185" t="s">
        <v>15</v>
      </c>
      <c r="E63" s="185" t="s">
        <v>15</v>
      </c>
      <c r="F63" s="185" t="s">
        <v>15</v>
      </c>
      <c r="G63" s="185" t="s">
        <v>15</v>
      </c>
      <c r="H63" s="185" t="s">
        <v>15</v>
      </c>
      <c r="I63" s="185" t="s">
        <v>15</v>
      </c>
      <c r="J63" s="185" t="s">
        <v>15</v>
      </c>
      <c r="K63" s="189">
        <f>IF(OR(calc!$B$7=3,calc!$B$7=6),75%,"-")</f>
        <v>0.75</v>
      </c>
      <c r="L63" s="189">
        <f>IF(OR(calc!$B$7=3,calc!$B$7=6),L21,"-")</f>
        <v>0.5</v>
      </c>
      <c r="M63" s="189">
        <f>IF(OR(calc!$B$7=3,calc!$B$7=6),M21,"-")</f>
        <v>0.25</v>
      </c>
      <c r="N63" s="189">
        <f>IF(OR(calc!$B$7=3,calc!$B$7=6),N21,"-")</f>
        <v>0</v>
      </c>
      <c r="O63" s="189">
        <f>IF(OR(calc!$B$7=3,calc!$B$7=6),O21,"-")</f>
        <v>0</v>
      </c>
      <c r="P63" s="189">
        <f>IF(OR(calc!$B$7=3,calc!$B$7=6),P21,"-")</f>
        <v>0</v>
      </c>
      <c r="Q63" s="189">
        <f>IF(OR(calc!$B$7=3,calc!$B$7=6),Q21,"-")</f>
        <v>0</v>
      </c>
      <c r="S63" s="279"/>
      <c r="T63" s="279"/>
      <c r="U63" s="279"/>
      <c r="V63" s="280"/>
    </row>
    <row r="64" spans="2:22" ht="15.9" customHeight="1">
      <c r="B64" s="284">
        <v>2026</v>
      </c>
      <c r="C64" s="185" t="s">
        <v>15</v>
      </c>
      <c r="D64" s="185" t="s">
        <v>15</v>
      </c>
      <c r="E64" s="185" t="s">
        <v>15</v>
      </c>
      <c r="F64" s="185" t="s">
        <v>15</v>
      </c>
      <c r="G64" s="185" t="s">
        <v>15</v>
      </c>
      <c r="H64" s="185" t="s">
        <v>15</v>
      </c>
      <c r="I64" s="185" t="s">
        <v>15</v>
      </c>
      <c r="J64" s="185" t="s">
        <v>15</v>
      </c>
      <c r="K64" s="185" t="s">
        <v>15</v>
      </c>
      <c r="L64" s="189">
        <f>IF(OR(calc!$B$7=3,calc!$B$7=6),L22,"-")</f>
        <v>0</v>
      </c>
      <c r="M64" s="189">
        <f>IF(OR(calc!$B$7=3,calc!$B$7=6),M22,"-")</f>
        <v>0</v>
      </c>
      <c r="N64" s="189">
        <f>IF(OR(calc!$B$7=3,calc!$B$7=6),N22,"-")</f>
        <v>0</v>
      </c>
      <c r="O64" s="189">
        <f>IF(OR(calc!$B$7=3,calc!$B$7=6),O22,"-")</f>
        <v>0</v>
      </c>
      <c r="P64" s="189">
        <f>IF(OR(calc!$B$7=3,calc!$B$7=6),P22,"-")</f>
        <v>0</v>
      </c>
      <c r="Q64" s="189">
        <f>IF(OR(calc!$B$7=3,calc!$B$7=6),Q22,"-")</f>
        <v>0</v>
      </c>
      <c r="S64" s="279"/>
      <c r="T64" s="279"/>
      <c r="U64" s="279"/>
      <c r="V64" s="280"/>
    </row>
    <row r="65" spans="1:22" ht="15.9" customHeight="1">
      <c r="B65" s="284">
        <v>2027</v>
      </c>
      <c r="C65" s="185" t="s">
        <v>15</v>
      </c>
      <c r="D65" s="185" t="s">
        <v>15</v>
      </c>
      <c r="E65" s="185" t="s">
        <v>15</v>
      </c>
      <c r="F65" s="185" t="s">
        <v>15</v>
      </c>
      <c r="G65" s="185" t="s">
        <v>15</v>
      </c>
      <c r="H65" s="185" t="s">
        <v>15</v>
      </c>
      <c r="I65" s="185" t="s">
        <v>15</v>
      </c>
      <c r="J65" s="185" t="s">
        <v>15</v>
      </c>
      <c r="K65" s="185" t="s">
        <v>15</v>
      </c>
      <c r="L65" s="185" t="s">
        <v>15</v>
      </c>
      <c r="M65" s="189">
        <f>IF(OR(calc!$B$7=3,calc!$B$7=6),M23,"-")</f>
        <v>0</v>
      </c>
      <c r="N65" s="189">
        <f>IF(OR(calc!$B$7=3,calc!$B$7=6),N23,"-")</f>
        <v>0</v>
      </c>
      <c r="O65" s="189">
        <f>IF(OR(calc!$B$7=3,calc!$B$7=6),O23,"-")</f>
        <v>0</v>
      </c>
      <c r="P65" s="189">
        <f>IF(OR(calc!$B$7=3,calc!$B$7=6),P23,"-")</f>
        <v>0</v>
      </c>
      <c r="Q65" s="189">
        <f>IF(OR(calc!$B$7=3,calc!$B$7=6),Q23,"-")</f>
        <v>0</v>
      </c>
      <c r="S65" s="279"/>
      <c r="T65" s="279"/>
      <c r="U65" s="279"/>
      <c r="V65" s="280"/>
    </row>
    <row r="66" spans="1:22" ht="15.9" customHeight="1">
      <c r="B66" s="284">
        <v>2028</v>
      </c>
      <c r="C66" s="185" t="s">
        <v>15</v>
      </c>
      <c r="D66" s="185" t="s">
        <v>15</v>
      </c>
      <c r="E66" s="185" t="s">
        <v>15</v>
      </c>
      <c r="F66" s="185" t="s">
        <v>15</v>
      </c>
      <c r="G66" s="185" t="s">
        <v>15</v>
      </c>
      <c r="H66" s="185" t="s">
        <v>15</v>
      </c>
      <c r="I66" s="185" t="s">
        <v>15</v>
      </c>
      <c r="J66" s="185" t="s">
        <v>15</v>
      </c>
      <c r="K66" s="185" t="s">
        <v>15</v>
      </c>
      <c r="L66" s="185" t="s">
        <v>15</v>
      </c>
      <c r="M66" s="185" t="s">
        <v>15</v>
      </c>
      <c r="N66" s="189">
        <f>IF(OR(calc!$B$7=3,calc!$B$7=6),N24,"-")</f>
        <v>0</v>
      </c>
      <c r="O66" s="189">
        <f>IF(OR(calc!$B$7=3,calc!$B$7=6),O24,"-")</f>
        <v>0</v>
      </c>
      <c r="P66" s="189">
        <f>IF(OR(calc!$B$7=3,calc!$B$7=6),P24,"-")</f>
        <v>0</v>
      </c>
      <c r="Q66" s="189">
        <f>IF(OR(calc!$B$7=3,calc!$B$7=6),Q24,"-")</f>
        <v>0</v>
      </c>
      <c r="S66" s="279"/>
      <c r="T66" s="279"/>
      <c r="U66" s="279"/>
      <c r="V66" s="280"/>
    </row>
    <row r="67" spans="1:22" ht="15.9" customHeight="1">
      <c r="B67" s="284">
        <v>2029</v>
      </c>
      <c r="C67" s="185" t="s">
        <v>15</v>
      </c>
      <c r="D67" s="185" t="s">
        <v>15</v>
      </c>
      <c r="E67" s="185" t="s">
        <v>15</v>
      </c>
      <c r="F67" s="185" t="s">
        <v>15</v>
      </c>
      <c r="G67" s="185" t="s">
        <v>15</v>
      </c>
      <c r="H67" s="185" t="s">
        <v>15</v>
      </c>
      <c r="I67" s="185" t="s">
        <v>15</v>
      </c>
      <c r="J67" s="185" t="s">
        <v>15</v>
      </c>
      <c r="K67" s="185" t="s">
        <v>15</v>
      </c>
      <c r="L67" s="185" t="s">
        <v>15</v>
      </c>
      <c r="M67" s="185" t="s">
        <v>15</v>
      </c>
      <c r="N67" s="185" t="s">
        <v>15</v>
      </c>
      <c r="O67" s="189">
        <f>IF(OR(calc!$B$7=3,calc!$B$7=6),O25,"-")</f>
        <v>0</v>
      </c>
      <c r="P67" s="189">
        <f>IF(OR(calc!$B$7=3,calc!$B$7=6),P25,"-")</f>
        <v>0</v>
      </c>
      <c r="Q67" s="189">
        <f>IF(OR(calc!$B$7=3,calc!$B$7=6),Q25,"-")</f>
        <v>0</v>
      </c>
      <c r="S67" s="279"/>
      <c r="T67" s="279"/>
      <c r="U67" s="279"/>
      <c r="V67" s="280"/>
    </row>
    <row r="68" spans="1:22" ht="15.9" customHeight="1">
      <c r="B68" s="284">
        <v>2030</v>
      </c>
      <c r="C68" s="185" t="s">
        <v>15</v>
      </c>
      <c r="D68" s="185" t="s">
        <v>15</v>
      </c>
      <c r="E68" s="185" t="s">
        <v>15</v>
      </c>
      <c r="F68" s="185" t="s">
        <v>15</v>
      </c>
      <c r="G68" s="185" t="s">
        <v>15</v>
      </c>
      <c r="H68" s="185" t="s">
        <v>15</v>
      </c>
      <c r="I68" s="185" t="s">
        <v>15</v>
      </c>
      <c r="J68" s="185" t="s">
        <v>15</v>
      </c>
      <c r="K68" s="185" t="s">
        <v>15</v>
      </c>
      <c r="L68" s="185" t="s">
        <v>15</v>
      </c>
      <c r="M68" s="185" t="s">
        <v>15</v>
      </c>
      <c r="N68" s="185" t="s">
        <v>15</v>
      </c>
      <c r="O68" s="185" t="s">
        <v>15</v>
      </c>
      <c r="P68" s="189">
        <f>IF(OR(calc!$B$7=3,calc!$B$7=6),P26,"-")</f>
        <v>0</v>
      </c>
      <c r="Q68" s="189">
        <f>IF(OR(calc!$B$7=3,calc!$B$7=6),Q26,"-")</f>
        <v>0</v>
      </c>
      <c r="S68" s="279"/>
      <c r="T68" s="279"/>
      <c r="U68" s="279"/>
      <c r="V68" s="280"/>
    </row>
    <row r="69" spans="1:22" ht="15.9" customHeight="1">
      <c r="B69" s="284">
        <v>2031</v>
      </c>
      <c r="C69" s="185" t="s">
        <v>15</v>
      </c>
      <c r="D69" s="185" t="s">
        <v>15</v>
      </c>
      <c r="E69" s="185" t="s">
        <v>15</v>
      </c>
      <c r="F69" s="185" t="s">
        <v>15</v>
      </c>
      <c r="G69" s="185" t="s">
        <v>15</v>
      </c>
      <c r="H69" s="185" t="s">
        <v>15</v>
      </c>
      <c r="I69" s="185" t="s">
        <v>15</v>
      </c>
      <c r="J69" s="185" t="s">
        <v>15</v>
      </c>
      <c r="K69" s="185" t="s">
        <v>15</v>
      </c>
      <c r="L69" s="185" t="s">
        <v>15</v>
      </c>
      <c r="M69" s="185" t="s">
        <v>15</v>
      </c>
      <c r="N69" s="185" t="s">
        <v>15</v>
      </c>
      <c r="O69" s="185" t="s">
        <v>15</v>
      </c>
      <c r="P69" s="185" t="s">
        <v>15</v>
      </c>
      <c r="Q69" s="189">
        <f>IF(OR(calc!$B$7=3,calc!$B$7=6),Q27,"-")</f>
        <v>0</v>
      </c>
      <c r="S69" s="279"/>
      <c r="T69" s="279"/>
      <c r="U69" s="279"/>
      <c r="V69" s="280"/>
    </row>
    <row r="70" spans="1:22" ht="15.9" customHeight="1">
      <c r="S70" s="279"/>
      <c r="T70" s="279"/>
      <c r="U70" s="279"/>
      <c r="V70" s="280"/>
    </row>
    <row r="71" spans="1:22" ht="15.9" customHeight="1">
      <c r="A71" s="280"/>
      <c r="B71" s="280"/>
      <c r="C71" s="280"/>
      <c r="D71" s="280"/>
      <c r="E71" s="280"/>
      <c r="F71" s="280"/>
      <c r="G71" s="280"/>
      <c r="H71" s="280"/>
      <c r="I71" s="280"/>
      <c r="J71" s="280"/>
      <c r="K71" s="280"/>
      <c r="L71" s="280"/>
      <c r="M71" s="280"/>
      <c r="N71" s="280"/>
      <c r="O71" s="280"/>
      <c r="P71" s="280"/>
      <c r="Q71" s="280"/>
      <c r="R71" s="280"/>
      <c r="S71" s="279"/>
      <c r="T71" s="279"/>
      <c r="U71" s="279"/>
      <c r="V71" s="280"/>
    </row>
  </sheetData>
  <sheetProtection algorithmName="SHA-512" hashValue="S8xwvqLOTRuyJ+XHCL8DWiMRXUNwNeO+fcMui0HiF3hfBdETdcftoQz37CgBUX+4EOS+X+H5gVCNldDM84PwoQ==" saltValue="yG7ZpXI2rIB7XAqDZkCMbQ==" spinCount="100000" sheet="1" objects="1" scenarios="1"/>
  <mergeCells count="7">
    <mergeCell ref="C52:Q52"/>
    <mergeCell ref="B2:Q2"/>
    <mergeCell ref="C10:Q10"/>
    <mergeCell ref="C31:Q31"/>
    <mergeCell ref="M7:Q7"/>
    <mergeCell ref="N5:Q5"/>
    <mergeCell ref="N6:Q6"/>
  </mergeCells>
  <phoneticPr fontId="39" type="noConversion"/>
  <hyperlinks>
    <hyperlink ref="S2" location="Home!A1" tooltip="Home" display="Ç" xr:uid="{00000000-0004-0000-0200-000000000000}"/>
    <hyperlink ref="U2" location="'1'!A1" tooltip="Vorige" display="Å" xr:uid="{00000000-0004-0000-0200-000001000000}"/>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1" manualBreakCount="1">
    <brk id="29" min="1"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6" r:id="rId4" name="Drop Down 26">
              <controlPr defaultSize="0" autoLine="0" autoPict="0">
                <anchor moveWithCells="1">
                  <from>
                    <xdr:col>13</xdr:col>
                    <xdr:colOff>0</xdr:colOff>
                    <xdr:row>6</xdr:row>
                    <xdr:rowOff>0</xdr:rowOff>
                  </from>
                  <to>
                    <xdr:col>17</xdr:col>
                    <xdr:colOff>0</xdr:colOff>
                    <xdr:row>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79998168889431442"/>
  </sheetPr>
  <dimension ref="B1:X119"/>
  <sheetViews>
    <sheetView showGridLines="0" showRowColHeaders="0" workbookViewId="0"/>
  </sheetViews>
  <sheetFormatPr defaultColWidth="9.125" defaultRowHeight="13.2"/>
  <cols>
    <col min="1" max="1" width="4.75" style="33" customWidth="1"/>
    <col min="2" max="2" width="27.625" style="33" customWidth="1"/>
    <col min="3" max="3" width="10.375" style="33" bestFit="1" customWidth="1"/>
    <col min="4" max="4" width="26.875" style="33" customWidth="1"/>
    <col min="5" max="5" width="17.625" style="33" customWidth="1"/>
    <col min="6" max="6" width="23.625" style="33" bestFit="1" customWidth="1"/>
    <col min="7" max="7" width="28.75" style="33" customWidth="1"/>
    <col min="8" max="8" width="15.875" style="33" bestFit="1" customWidth="1"/>
    <col min="9" max="9" width="15.75" style="33" customWidth="1"/>
    <col min="10" max="10" width="19.75" style="33" customWidth="1"/>
    <col min="11" max="11" width="22.375" style="104" customWidth="1"/>
    <col min="12" max="14" width="5.75" style="104" bestFit="1" customWidth="1"/>
    <col min="15" max="24" width="8.25" style="104" bestFit="1" customWidth="1"/>
    <col min="25" max="26" width="8.25" style="33" bestFit="1" customWidth="1"/>
    <col min="27" max="16384" width="9.125" style="33"/>
  </cols>
  <sheetData>
    <row r="1" spans="2:9">
      <c r="B1" s="248" t="s">
        <v>258</v>
      </c>
      <c r="C1" s="249">
        <f>ROUND(120%-(0.5%*VLOOKUP(calc!B7,calc!F70:I79,3,FALSE)*B8),3)</f>
        <v>0.96299999999999997</v>
      </c>
    </row>
    <row r="2" spans="2:9">
      <c r="D2" s="116"/>
    </row>
    <row r="3" spans="2:9">
      <c r="B3" s="33" t="s">
        <v>44</v>
      </c>
    </row>
    <row r="4" spans="2:9">
      <c r="B4" s="33" t="s">
        <v>48</v>
      </c>
    </row>
    <row r="7" spans="2:9">
      <c r="B7" s="156">
        <v>6</v>
      </c>
      <c r="C7" s="33" t="s">
        <v>70</v>
      </c>
    </row>
    <row r="8" spans="2:9">
      <c r="B8" s="38">
        <f>+'2'!N6</f>
        <v>50</v>
      </c>
      <c r="C8" s="33" t="s">
        <v>71</v>
      </c>
    </row>
    <row r="11" spans="2:9">
      <c r="B11" s="33" t="s">
        <v>58</v>
      </c>
    </row>
    <row r="13" spans="2:9">
      <c r="B13" s="49" t="s">
        <v>69</v>
      </c>
      <c r="H13" s="380" t="s">
        <v>101</v>
      </c>
      <c r="I13" s="380"/>
    </row>
    <row r="14" spans="2:9">
      <c r="B14" s="39" t="s">
        <v>47</v>
      </c>
      <c r="C14" s="42"/>
      <c r="D14" s="42"/>
      <c r="E14" s="42"/>
      <c r="F14" s="42"/>
      <c r="G14" s="42"/>
      <c r="H14" s="117" t="s">
        <v>11</v>
      </c>
      <c r="I14" s="118" t="s">
        <v>12</v>
      </c>
    </row>
    <row r="15" spans="2:9">
      <c r="B15" s="41" t="s">
        <v>41</v>
      </c>
      <c r="C15" s="89" t="s">
        <v>7</v>
      </c>
      <c r="D15" s="96" t="s">
        <v>8</v>
      </c>
      <c r="E15" s="40"/>
      <c r="F15" s="44">
        <v>1</v>
      </c>
      <c r="G15" s="87" t="s">
        <v>5</v>
      </c>
      <c r="H15" s="92">
        <f>VLOOKUP($B$8,$B$16:$C$27,2)</f>
        <v>1</v>
      </c>
      <c r="I15" s="88">
        <f>VLOOKUP($B$8,$B$16:$C$27,2)</f>
        <v>1</v>
      </c>
    </row>
    <row r="16" spans="2:9">
      <c r="B16" s="99">
        <v>0</v>
      </c>
      <c r="C16" s="100">
        <v>1.2</v>
      </c>
      <c r="D16" s="100">
        <v>1.2</v>
      </c>
      <c r="E16" s="43"/>
      <c r="F16" s="44">
        <v>2</v>
      </c>
      <c r="G16" s="87" t="s">
        <v>18</v>
      </c>
      <c r="H16" s="92">
        <f t="shared" ref="H16:I17" si="0">VLOOKUP($B$8,$B$16:$C$27,2)</f>
        <v>1</v>
      </c>
      <c r="I16" s="88">
        <f t="shared" si="0"/>
        <v>1</v>
      </c>
    </row>
    <row r="17" spans="2:9">
      <c r="B17" s="41">
        <v>1</v>
      </c>
      <c r="C17" s="90">
        <v>1</v>
      </c>
      <c r="D17" s="97">
        <v>1</v>
      </c>
      <c r="E17" s="44"/>
      <c r="F17" s="44">
        <v>3</v>
      </c>
      <c r="G17" s="87" t="s">
        <v>49</v>
      </c>
      <c r="H17" s="92">
        <f t="shared" si="0"/>
        <v>1</v>
      </c>
      <c r="I17" s="88">
        <f t="shared" si="0"/>
        <v>1</v>
      </c>
    </row>
    <row r="18" spans="2:9">
      <c r="B18" s="41">
        <v>61</v>
      </c>
      <c r="C18" s="90">
        <v>0.9</v>
      </c>
      <c r="D18" s="97">
        <v>0.9</v>
      </c>
      <c r="E18" s="44"/>
      <c r="F18" s="44">
        <v>4</v>
      </c>
      <c r="G18" s="93" t="s">
        <v>45</v>
      </c>
      <c r="H18" s="94">
        <f>VLOOKUP($B$8,$B$16:$D$27,3)</f>
        <v>1</v>
      </c>
      <c r="I18" s="95">
        <f>VLOOKUP($B$8,$B$16:$D$27,3)</f>
        <v>1</v>
      </c>
    </row>
    <row r="19" spans="2:9">
      <c r="B19" s="41">
        <v>106</v>
      </c>
      <c r="C19" s="90">
        <v>0.8</v>
      </c>
      <c r="D19" s="97">
        <v>0.8</v>
      </c>
      <c r="E19" s="44"/>
      <c r="F19" s="44">
        <v>5</v>
      </c>
      <c r="G19" s="93" t="s">
        <v>46</v>
      </c>
      <c r="H19" s="94">
        <f t="shared" ref="H19:I20" si="1">VLOOKUP($B$8,$B$16:$D$27,3)</f>
        <v>1</v>
      </c>
      <c r="I19" s="95">
        <f t="shared" si="1"/>
        <v>1</v>
      </c>
    </row>
    <row r="20" spans="2:9">
      <c r="B20" s="41">
        <v>116</v>
      </c>
      <c r="C20" s="90">
        <v>0.75</v>
      </c>
      <c r="D20" s="97">
        <v>0.8</v>
      </c>
      <c r="E20" s="44"/>
      <c r="F20" s="44">
        <v>6</v>
      </c>
      <c r="G20" s="93" t="s">
        <v>50</v>
      </c>
      <c r="H20" s="94">
        <f t="shared" si="1"/>
        <v>1</v>
      </c>
      <c r="I20" s="95">
        <f t="shared" si="1"/>
        <v>1</v>
      </c>
    </row>
    <row r="21" spans="2:9">
      <c r="B21" s="41">
        <v>126</v>
      </c>
      <c r="C21" s="90">
        <v>0.75</v>
      </c>
      <c r="D21" s="97">
        <v>0.75</v>
      </c>
      <c r="E21" s="44"/>
      <c r="F21" s="44">
        <v>7</v>
      </c>
      <c r="G21" s="101" t="s">
        <v>9</v>
      </c>
      <c r="H21" s="100">
        <v>1.2</v>
      </c>
      <c r="I21" s="102">
        <v>1.2</v>
      </c>
    </row>
    <row r="22" spans="2:9">
      <c r="B22" s="41">
        <v>146</v>
      </c>
      <c r="C22" s="90">
        <v>0.7</v>
      </c>
      <c r="D22" s="97">
        <v>0.75</v>
      </c>
      <c r="E22" s="44"/>
      <c r="F22" s="44">
        <v>8</v>
      </c>
      <c r="G22" s="93" t="s">
        <v>10</v>
      </c>
      <c r="H22" s="97">
        <f>$H$18</f>
        <v>1</v>
      </c>
      <c r="I22" s="103">
        <f>$H$18</f>
        <v>1</v>
      </c>
    </row>
    <row r="23" spans="2:9">
      <c r="B23" s="41">
        <v>156</v>
      </c>
      <c r="C23" s="90">
        <v>0.7</v>
      </c>
      <c r="D23" s="97">
        <v>0.7</v>
      </c>
      <c r="E23" s="44"/>
      <c r="F23" s="44">
        <v>9</v>
      </c>
      <c r="G23" s="93" t="s">
        <v>103</v>
      </c>
      <c r="H23" s="97">
        <f t="shared" ref="H23:I24" si="2">$H$18</f>
        <v>1</v>
      </c>
      <c r="I23" s="103">
        <f t="shared" si="2"/>
        <v>1</v>
      </c>
    </row>
    <row r="24" spans="2:9">
      <c r="B24" s="41">
        <v>171</v>
      </c>
      <c r="C24" s="90">
        <v>0.6</v>
      </c>
      <c r="D24" s="97">
        <v>0.7</v>
      </c>
      <c r="E24" s="44"/>
      <c r="F24" s="44">
        <v>10</v>
      </c>
      <c r="G24" s="93" t="s">
        <v>104</v>
      </c>
      <c r="H24" s="97">
        <f t="shared" si="2"/>
        <v>1</v>
      </c>
      <c r="I24" s="103">
        <f t="shared" si="2"/>
        <v>1</v>
      </c>
    </row>
    <row r="25" spans="2:9">
      <c r="B25" s="41">
        <v>181</v>
      </c>
      <c r="C25" s="90">
        <v>0.6</v>
      </c>
      <c r="D25" s="97">
        <v>0.6</v>
      </c>
      <c r="E25" s="44"/>
      <c r="F25" s="44"/>
      <c r="G25" s="119" t="s">
        <v>102</v>
      </c>
      <c r="H25" s="45">
        <f>VLOOKUP(B7,F15:I24,3,FALSE)</f>
        <v>1</v>
      </c>
      <c r="I25" s="46">
        <f>VLOOKUP(B7,F15:I24,4,FALSE)</f>
        <v>1</v>
      </c>
    </row>
    <row r="26" spans="2:9">
      <c r="B26" s="41">
        <v>196</v>
      </c>
      <c r="C26" s="90">
        <v>0.5</v>
      </c>
      <c r="D26" s="97">
        <v>0.6</v>
      </c>
      <c r="E26" s="44"/>
      <c r="F26" s="44"/>
      <c r="G26" s="50" t="s">
        <v>68</v>
      </c>
      <c r="H26" s="45">
        <f>MAX(75%,H25)</f>
        <v>1</v>
      </c>
      <c r="I26" s="120"/>
    </row>
    <row r="27" spans="2:9">
      <c r="B27" s="47">
        <v>206</v>
      </c>
      <c r="C27" s="91">
        <v>0.5</v>
      </c>
      <c r="D27" s="98">
        <v>0.5</v>
      </c>
      <c r="E27" s="48"/>
      <c r="F27" s="48" t="s">
        <v>42</v>
      </c>
      <c r="G27" s="48"/>
      <c r="H27" s="48"/>
      <c r="I27" s="121"/>
    </row>
    <row r="31" spans="2:9">
      <c r="B31" s="49"/>
      <c r="C31" s="122"/>
    </row>
    <row r="32" spans="2:9">
      <c r="B32" s="39" t="s">
        <v>43</v>
      </c>
      <c r="C32" s="42"/>
      <c r="D32" s="42"/>
      <c r="E32" s="42"/>
      <c r="F32" s="42">
        <v>1</v>
      </c>
      <c r="G32" s="117" t="s">
        <v>5</v>
      </c>
      <c r="H32" s="42">
        <v>1</v>
      </c>
      <c r="I32" s="123"/>
    </row>
    <row r="33" spans="2:9">
      <c r="B33" s="41"/>
      <c r="C33" s="44"/>
      <c r="D33" s="44"/>
      <c r="E33" s="44"/>
      <c r="F33" s="44">
        <v>2</v>
      </c>
      <c r="G33" s="105" t="s">
        <v>18</v>
      </c>
      <c r="H33" s="44">
        <v>0.95</v>
      </c>
      <c r="I33" s="120"/>
    </row>
    <row r="34" spans="2:9">
      <c r="B34" s="41"/>
      <c r="C34" s="40" t="s">
        <v>40</v>
      </c>
      <c r="D34" s="40" t="s">
        <v>39</v>
      </c>
      <c r="E34" s="44"/>
      <c r="F34" s="44">
        <v>3</v>
      </c>
      <c r="G34" s="105" t="s">
        <v>49</v>
      </c>
      <c r="H34" s="44">
        <v>0.95</v>
      </c>
      <c r="I34" s="120"/>
    </row>
    <row r="35" spans="2:9">
      <c r="B35" s="51">
        <f>MAX(75%,C35)</f>
        <v>0.96299999999999997</v>
      </c>
      <c r="C35" s="124">
        <f>ROUND(MAX(IF(B8&gt;=200,C40,C41),MIN(D40,120%-(0.5%*VLOOKUP($B$7,F32:H41,3,FALSE)*B8))),3)</f>
        <v>0.96299999999999997</v>
      </c>
      <c r="D35" s="124">
        <f>ROUND(MAX(IF(B8&gt;=200,C40,C41),MIN(D40,120%-(0.5%*VLOOKUP($B$7,F32:H41,3,FALSE)*B8))),3)</f>
        <v>0.96299999999999997</v>
      </c>
      <c r="E35" s="44"/>
      <c r="F35" s="44">
        <v>4</v>
      </c>
      <c r="G35" s="105" t="s">
        <v>45</v>
      </c>
      <c r="H35" s="44">
        <v>0.95</v>
      </c>
      <c r="I35" s="120"/>
    </row>
    <row r="36" spans="2:9" ht="12.75" customHeight="1">
      <c r="B36" s="125" t="s">
        <v>77</v>
      </c>
      <c r="C36" s="381"/>
      <c r="D36" s="381"/>
      <c r="E36" s="44"/>
      <c r="F36" s="44">
        <v>5</v>
      </c>
      <c r="G36" s="105" t="s">
        <v>46</v>
      </c>
      <c r="H36" s="44">
        <v>0.95</v>
      </c>
      <c r="I36" s="120"/>
    </row>
    <row r="37" spans="2:9">
      <c r="B37" s="41"/>
      <c r="C37" s="381"/>
      <c r="D37" s="381"/>
      <c r="E37" s="44"/>
      <c r="F37" s="44">
        <v>6</v>
      </c>
      <c r="G37" s="105" t="s">
        <v>50</v>
      </c>
      <c r="H37" s="44">
        <v>0.95</v>
      </c>
      <c r="I37" s="120"/>
    </row>
    <row r="38" spans="2:9">
      <c r="B38" s="41"/>
      <c r="C38" s="381"/>
      <c r="D38" s="381"/>
      <c r="E38" s="44"/>
      <c r="F38" s="44">
        <v>7</v>
      </c>
      <c r="G38" s="105" t="s">
        <v>9</v>
      </c>
      <c r="H38" s="44">
        <v>0.95</v>
      </c>
      <c r="I38" s="120"/>
    </row>
    <row r="39" spans="2:9">
      <c r="B39" s="41"/>
      <c r="C39" s="126" t="s">
        <v>75</v>
      </c>
      <c r="D39" s="127" t="s">
        <v>76</v>
      </c>
      <c r="E39" s="44"/>
      <c r="F39" s="44">
        <v>8</v>
      </c>
      <c r="G39" s="105" t="s">
        <v>10</v>
      </c>
      <c r="H39" s="44">
        <v>0.95</v>
      </c>
      <c r="I39" s="120"/>
    </row>
    <row r="40" spans="2:9">
      <c r="B40" s="128" t="s">
        <v>61</v>
      </c>
      <c r="C40" s="129">
        <v>0.4</v>
      </c>
      <c r="D40" s="130">
        <v>1</v>
      </c>
      <c r="E40" s="44"/>
      <c r="F40" s="44">
        <v>9</v>
      </c>
      <c r="G40" s="105" t="s">
        <v>16</v>
      </c>
      <c r="H40" s="131">
        <v>0.9</v>
      </c>
      <c r="I40" s="120"/>
    </row>
    <row r="41" spans="2:9">
      <c r="B41" s="132" t="s">
        <v>62</v>
      </c>
      <c r="C41" s="133">
        <v>0.5</v>
      </c>
      <c r="D41" s="48"/>
      <c r="E41" s="48"/>
      <c r="F41" s="48">
        <v>10</v>
      </c>
      <c r="G41" s="106" t="s">
        <v>17</v>
      </c>
      <c r="H41" s="48">
        <v>0.95</v>
      </c>
      <c r="I41" s="121"/>
    </row>
    <row r="46" spans="2:9">
      <c r="B46" s="33" t="s">
        <v>74</v>
      </c>
    </row>
    <row r="47" spans="2:9">
      <c r="B47" s="39" t="s">
        <v>51</v>
      </c>
      <c r="C47" s="42"/>
      <c r="D47" s="42"/>
      <c r="E47" s="42"/>
      <c r="F47" s="42">
        <v>1</v>
      </c>
      <c r="G47" s="117" t="s">
        <v>5</v>
      </c>
      <c r="H47" s="42">
        <v>1</v>
      </c>
      <c r="I47" s="123"/>
    </row>
    <row r="48" spans="2:9">
      <c r="B48" s="41" t="s">
        <v>52</v>
      </c>
      <c r="C48" s="44"/>
      <c r="D48" s="44"/>
      <c r="E48" s="44"/>
      <c r="F48" s="44">
        <v>2</v>
      </c>
      <c r="G48" s="105" t="s">
        <v>18</v>
      </c>
      <c r="H48" s="44">
        <v>0.95</v>
      </c>
      <c r="I48" s="120"/>
    </row>
    <row r="49" spans="2:9">
      <c r="B49" s="250">
        <f>B8</f>
        <v>50</v>
      </c>
      <c r="C49" s="40" t="s">
        <v>40</v>
      </c>
      <c r="D49" s="40" t="s">
        <v>39</v>
      </c>
      <c r="E49" s="44"/>
      <c r="F49" s="44">
        <v>3</v>
      </c>
      <c r="G49" s="105" t="s">
        <v>49</v>
      </c>
      <c r="H49" s="44">
        <v>0.95</v>
      </c>
      <c r="I49" s="120"/>
    </row>
    <row r="50" spans="2:9">
      <c r="B50" s="41"/>
      <c r="C50" s="124">
        <f>ROUND(MAX(IF(B49&gt;=200,C55,C56),MIN(D55,120%-(0.5%*VLOOKUP($B$7,F47:H56,3,FALSE)*B49))),3)</f>
        <v>0.96299999999999997</v>
      </c>
      <c r="D50" s="124">
        <f>ROUND(MAX(IF(B49&gt;=200,C55,C56),MIN(D55,120%-(0.5%*VLOOKUP($B$7,F47:H56,3,FALSE)*B49))),3)</f>
        <v>0.96299999999999997</v>
      </c>
      <c r="E50" s="44"/>
      <c r="F50" s="44">
        <v>4</v>
      </c>
      <c r="G50" s="105" t="s">
        <v>45</v>
      </c>
      <c r="H50" s="44">
        <v>0.95</v>
      </c>
      <c r="I50" s="120"/>
    </row>
    <row r="51" spans="2:9">
      <c r="B51" s="134" t="s">
        <v>89</v>
      </c>
      <c r="C51" s="135"/>
      <c r="D51" s="136">
        <f>IF(OR($B$7=3,$B$7=6),MIN(D50,50%),D50)</f>
        <v>0.5</v>
      </c>
      <c r="E51" s="44" t="s">
        <v>90</v>
      </c>
      <c r="F51" s="44">
        <v>5</v>
      </c>
      <c r="G51" s="105" t="s">
        <v>46</v>
      </c>
      <c r="H51" s="44">
        <v>0.95</v>
      </c>
      <c r="I51" s="120"/>
    </row>
    <row r="52" spans="2:9">
      <c r="B52" s="41"/>
      <c r="C52" s="137"/>
      <c r="D52" s="137"/>
      <c r="E52" s="44"/>
      <c r="F52" s="44">
        <v>6</v>
      </c>
      <c r="G52" s="105" t="s">
        <v>50</v>
      </c>
      <c r="H52" s="44">
        <v>0.95</v>
      </c>
      <c r="I52" s="120"/>
    </row>
    <row r="53" spans="2:9">
      <c r="B53" s="41"/>
      <c r="C53" s="137"/>
      <c r="D53" s="137"/>
      <c r="E53" s="44"/>
      <c r="F53" s="44">
        <v>7</v>
      </c>
      <c r="G53" s="105" t="s">
        <v>9</v>
      </c>
      <c r="H53" s="44">
        <v>0.95</v>
      </c>
      <c r="I53" s="120"/>
    </row>
    <row r="54" spans="2:9">
      <c r="B54" s="41"/>
      <c r="C54" s="126" t="s">
        <v>75</v>
      </c>
      <c r="D54" s="127" t="s">
        <v>76</v>
      </c>
      <c r="E54" s="44"/>
      <c r="F54" s="44">
        <v>8</v>
      </c>
      <c r="G54" s="105" t="s">
        <v>10</v>
      </c>
      <c r="H54" s="44">
        <v>0.95</v>
      </c>
      <c r="I54" s="120"/>
    </row>
    <row r="55" spans="2:9">
      <c r="B55" s="128" t="s">
        <v>61</v>
      </c>
      <c r="C55" s="129">
        <v>0.4</v>
      </c>
      <c r="D55" s="130">
        <v>1</v>
      </c>
      <c r="E55" s="44"/>
      <c r="F55" s="44">
        <v>9</v>
      </c>
      <c r="G55" s="105" t="s">
        <v>16</v>
      </c>
      <c r="H55" s="131">
        <v>0.9</v>
      </c>
      <c r="I55" s="120"/>
    </row>
    <row r="56" spans="2:9">
      <c r="B56" s="132" t="s">
        <v>62</v>
      </c>
      <c r="C56" s="133">
        <v>0.5</v>
      </c>
      <c r="D56" s="48"/>
      <c r="E56" s="48"/>
      <c r="F56" s="48">
        <v>10</v>
      </c>
      <c r="G56" s="106" t="s">
        <v>17</v>
      </c>
      <c r="H56" s="48">
        <v>0.95</v>
      </c>
      <c r="I56" s="121"/>
    </row>
    <row r="59" spans="2:9">
      <c r="B59" s="33" t="s">
        <v>59</v>
      </c>
    </row>
    <row r="60" spans="2:9">
      <c r="B60" s="37" t="s">
        <v>53</v>
      </c>
      <c r="C60" s="138"/>
      <c r="D60" s="138"/>
      <c r="E60" s="138"/>
      <c r="F60" s="138">
        <v>1</v>
      </c>
      <c r="G60" s="139" t="s">
        <v>5</v>
      </c>
      <c r="H60" s="138">
        <v>1</v>
      </c>
      <c r="I60" s="140"/>
    </row>
    <row r="61" spans="2:9">
      <c r="B61" s="35" t="s">
        <v>52</v>
      </c>
      <c r="C61" s="141"/>
      <c r="D61" s="141"/>
      <c r="E61" s="141"/>
      <c r="F61" s="141">
        <v>2</v>
      </c>
      <c r="G61" s="107" t="s">
        <v>18</v>
      </c>
      <c r="H61" s="141">
        <v>0.95</v>
      </c>
      <c r="I61" s="142"/>
    </row>
    <row r="62" spans="2:9">
      <c r="B62" s="251">
        <f>B8</f>
        <v>50</v>
      </c>
      <c r="C62" s="36" t="s">
        <v>40</v>
      </c>
      <c r="D62" s="36" t="s">
        <v>39</v>
      </c>
      <c r="E62" s="141"/>
      <c r="F62" s="141">
        <v>3</v>
      </c>
      <c r="G62" s="107" t="s">
        <v>49</v>
      </c>
      <c r="H62" s="141">
        <v>0.95</v>
      </c>
      <c r="I62" s="142"/>
    </row>
    <row r="63" spans="2:9">
      <c r="B63" s="35" t="s">
        <v>15</v>
      </c>
      <c r="C63" s="124">
        <f>ROUND(MAX(IF(B62&gt;=200,C68,C69),MIN(D68,120%-(0.5%*VLOOKUP($B$7,F60:H69,3,FALSE)*B62))),3)</f>
        <v>0.96299999999999997</v>
      </c>
      <c r="D63" s="124">
        <f>ROUND(MAX(IF(B62&gt;=200,C68,C69),MIN(D68,120%-(0.5%*VLOOKUP($B$7,F60:H69,3,FALSE)*B62))),3)</f>
        <v>0.96299999999999997</v>
      </c>
      <c r="E63" s="141"/>
      <c r="F63" s="141">
        <v>4</v>
      </c>
      <c r="G63" s="107" t="s">
        <v>45</v>
      </c>
      <c r="H63" s="141">
        <v>0.95</v>
      </c>
      <c r="I63" s="142"/>
    </row>
    <row r="64" spans="2:9">
      <c r="B64" s="134" t="s">
        <v>89</v>
      </c>
      <c r="C64" s="135"/>
      <c r="D64" s="136">
        <f>IF(OR($B$7=3,$B$7=6),MIN(D63,50%),D63)</f>
        <v>0.5</v>
      </c>
      <c r="E64" s="44" t="s">
        <v>90</v>
      </c>
      <c r="F64" s="141">
        <v>5</v>
      </c>
      <c r="G64" s="107" t="s">
        <v>46</v>
      </c>
      <c r="H64" s="141">
        <v>0.95</v>
      </c>
      <c r="I64" s="142"/>
    </row>
    <row r="65" spans="2:9">
      <c r="B65" s="35"/>
      <c r="C65" s="141"/>
      <c r="D65" s="141"/>
      <c r="E65" s="141"/>
      <c r="F65" s="141">
        <v>6</v>
      </c>
      <c r="G65" s="107" t="s">
        <v>50</v>
      </c>
      <c r="H65" s="141">
        <v>0.95</v>
      </c>
      <c r="I65" s="142"/>
    </row>
    <row r="66" spans="2:9">
      <c r="B66" s="35"/>
      <c r="C66" s="141"/>
      <c r="D66" s="141"/>
      <c r="E66" s="141"/>
      <c r="F66" s="141">
        <v>7</v>
      </c>
      <c r="G66" s="107" t="s">
        <v>9</v>
      </c>
      <c r="H66" s="141">
        <v>0.95</v>
      </c>
      <c r="I66" s="142"/>
    </row>
    <row r="67" spans="2:9">
      <c r="B67" s="35"/>
      <c r="C67" s="143" t="s">
        <v>75</v>
      </c>
      <c r="D67" s="144" t="s">
        <v>76</v>
      </c>
      <c r="E67" s="141"/>
      <c r="F67" s="141">
        <v>8</v>
      </c>
      <c r="G67" s="107" t="s">
        <v>10</v>
      </c>
      <c r="H67" s="141">
        <v>0.95</v>
      </c>
      <c r="I67" s="142"/>
    </row>
    <row r="68" spans="2:9">
      <c r="B68" s="145" t="s">
        <v>61</v>
      </c>
      <c r="C68" s="146">
        <v>0.4</v>
      </c>
      <c r="D68" s="147">
        <v>1</v>
      </c>
      <c r="E68" s="148"/>
      <c r="F68" s="141">
        <v>9</v>
      </c>
      <c r="G68" s="107" t="s">
        <v>16</v>
      </c>
      <c r="H68" s="149">
        <v>0.9</v>
      </c>
      <c r="I68" s="142"/>
    </row>
    <row r="69" spans="2:9">
      <c r="B69" s="150" t="s">
        <v>62</v>
      </c>
      <c r="C69" s="151">
        <v>0.5</v>
      </c>
      <c r="D69" s="152"/>
      <c r="E69" s="152"/>
      <c r="F69" s="153">
        <v>10</v>
      </c>
      <c r="G69" s="108" t="s">
        <v>17</v>
      </c>
      <c r="H69" s="153">
        <v>0.95</v>
      </c>
      <c r="I69" s="154"/>
    </row>
    <row r="70" spans="2:9">
      <c r="B70" s="37" t="s">
        <v>54</v>
      </c>
      <c r="C70" s="138"/>
      <c r="D70" s="138"/>
      <c r="E70" s="138"/>
      <c r="F70" s="138">
        <v>1</v>
      </c>
      <c r="G70" s="139" t="s">
        <v>5</v>
      </c>
      <c r="H70" s="138">
        <v>1</v>
      </c>
      <c r="I70" s="140"/>
    </row>
    <row r="71" spans="2:9">
      <c r="B71" s="35" t="s">
        <v>52</v>
      </c>
      <c r="C71" s="141"/>
      <c r="D71" s="141"/>
      <c r="E71" s="141"/>
      <c r="F71" s="141">
        <v>2</v>
      </c>
      <c r="G71" s="107" t="s">
        <v>18</v>
      </c>
      <c r="H71" s="141">
        <v>0.95</v>
      </c>
      <c r="I71" s="142"/>
    </row>
    <row r="72" spans="2:9">
      <c r="B72" s="251">
        <f>B8</f>
        <v>50</v>
      </c>
      <c r="C72" s="36" t="s">
        <v>40</v>
      </c>
      <c r="D72" s="36" t="s">
        <v>39</v>
      </c>
      <c r="E72" s="141"/>
      <c r="F72" s="141">
        <v>3</v>
      </c>
      <c r="G72" s="107" t="s">
        <v>49</v>
      </c>
      <c r="H72" s="335">
        <v>0.95</v>
      </c>
      <c r="I72" s="252"/>
    </row>
    <row r="73" spans="2:9">
      <c r="B73" s="35" t="s">
        <v>15</v>
      </c>
      <c r="C73" s="124">
        <f>ROUND(MAX(IF(B72&gt;=200,C78,C79),MIN(IF(B8=0,D79,D78),120%-(0.5%*VLOOKUP($B$7,F70:H79,3,FALSE)*B72))),3)</f>
        <v>0.75</v>
      </c>
      <c r="D73" s="124">
        <f>ROUND(MAX(IF(B72&gt;=200,C78,C79),MIN(IF(B8=0,D79,D78),120%-(0.5%*VLOOKUP($B$7,F70:H79,3,FALSE)*B72))),3)</f>
        <v>0.75</v>
      </c>
      <c r="E73" s="141"/>
      <c r="F73" s="141">
        <v>4</v>
      </c>
      <c r="G73" s="107" t="s">
        <v>45</v>
      </c>
      <c r="H73" s="141">
        <v>0.95</v>
      </c>
      <c r="I73" s="142"/>
    </row>
    <row r="74" spans="2:9">
      <c r="B74" s="134" t="s">
        <v>89</v>
      </c>
      <c r="C74" s="135"/>
      <c r="D74" s="259">
        <f>IF(OR($B$7=3,$B$7=6),MIN(D73,50%),D73)</f>
        <v>0.5</v>
      </c>
      <c r="E74" s="44" t="s">
        <v>90</v>
      </c>
      <c r="F74" s="141">
        <v>5</v>
      </c>
      <c r="G74" s="107" t="s">
        <v>46</v>
      </c>
      <c r="H74" s="141">
        <v>0.95</v>
      </c>
      <c r="I74" s="142"/>
    </row>
    <row r="75" spans="2:9">
      <c r="B75" s="35"/>
      <c r="C75" s="141"/>
      <c r="D75" s="141"/>
      <c r="E75" s="141"/>
      <c r="F75" s="141">
        <v>6</v>
      </c>
      <c r="G75" s="107" t="s">
        <v>50</v>
      </c>
      <c r="H75" s="335">
        <v>0.95</v>
      </c>
      <c r="I75" s="252"/>
    </row>
    <row r="76" spans="2:9">
      <c r="B76" s="35"/>
      <c r="C76" s="141"/>
      <c r="D76" s="141"/>
      <c r="E76" s="141"/>
      <c r="F76" s="141">
        <v>7</v>
      </c>
      <c r="G76" s="107" t="s">
        <v>9</v>
      </c>
      <c r="H76" s="141">
        <v>0.95</v>
      </c>
      <c r="I76" s="142"/>
    </row>
    <row r="77" spans="2:9">
      <c r="B77" s="35"/>
      <c r="C77" s="253" t="s">
        <v>259</v>
      </c>
      <c r="D77" s="144" t="s">
        <v>76</v>
      </c>
      <c r="E77" s="141"/>
      <c r="F77" s="141">
        <v>8</v>
      </c>
      <c r="G77" s="107" t="s">
        <v>10</v>
      </c>
      <c r="H77" s="141">
        <v>0.95</v>
      </c>
      <c r="I77" s="142"/>
    </row>
    <row r="78" spans="2:9">
      <c r="B78" s="145" t="s">
        <v>61</v>
      </c>
      <c r="C78" s="146">
        <v>0</v>
      </c>
      <c r="D78" s="147">
        <v>0.75</v>
      </c>
      <c r="E78" s="148" t="s">
        <v>62</v>
      </c>
      <c r="F78" s="141">
        <v>9</v>
      </c>
      <c r="G78" s="107" t="s">
        <v>16</v>
      </c>
      <c r="H78" s="149">
        <v>0.9</v>
      </c>
      <c r="I78" s="142"/>
    </row>
    <row r="79" spans="2:9">
      <c r="B79" s="150" t="s">
        <v>62</v>
      </c>
      <c r="C79" s="151">
        <v>0</v>
      </c>
      <c r="D79" s="155">
        <v>1</v>
      </c>
      <c r="E79" s="152" t="s">
        <v>65</v>
      </c>
      <c r="F79" s="153">
        <v>10</v>
      </c>
      <c r="G79" s="108" t="s">
        <v>17</v>
      </c>
      <c r="H79" s="153">
        <v>0.95</v>
      </c>
      <c r="I79" s="154"/>
    </row>
    <row r="80" spans="2:9">
      <c r="B80" s="37" t="s">
        <v>55</v>
      </c>
      <c r="C80" s="138"/>
      <c r="D80" s="138"/>
      <c r="E80" s="138"/>
      <c r="F80" s="138">
        <v>1</v>
      </c>
      <c r="G80" s="139" t="s">
        <v>5</v>
      </c>
      <c r="H80" s="138">
        <v>1</v>
      </c>
      <c r="I80" s="140"/>
    </row>
    <row r="81" spans="2:9">
      <c r="B81" s="35" t="s">
        <v>52</v>
      </c>
      <c r="C81" s="141"/>
      <c r="D81" s="141"/>
      <c r="E81" s="141"/>
      <c r="F81" s="141">
        <v>2</v>
      </c>
      <c r="G81" s="107" t="s">
        <v>18</v>
      </c>
      <c r="H81" s="141">
        <v>0.95</v>
      </c>
      <c r="I81" s="142"/>
    </row>
    <row r="82" spans="2:9">
      <c r="B82" s="251">
        <f>B8</f>
        <v>50</v>
      </c>
      <c r="C82" s="36" t="s">
        <v>40</v>
      </c>
      <c r="D82" s="36" t="s">
        <v>39</v>
      </c>
      <c r="E82" s="141"/>
      <c r="F82" s="141">
        <v>3</v>
      </c>
      <c r="G82" s="107" t="s">
        <v>49</v>
      </c>
      <c r="H82" s="335">
        <v>0.95</v>
      </c>
      <c r="I82" s="142"/>
    </row>
    <row r="83" spans="2:9">
      <c r="B83" s="35" t="s">
        <v>15</v>
      </c>
      <c r="C83" s="258">
        <f>ROUND(MAX(IF(B82&gt;=200,C88,C89),MIN(IF(B82=0,D89,IF(OR($B$7=3,$B$7=6),D87,D88)),120%-(0.5%*VLOOKUP($B$7,F80:H89,3,FALSE)*B82))),3)</f>
        <v>0.5</v>
      </c>
      <c r="D83" s="258">
        <f>ROUND(MAX(IF(B82&gt;=200,C88,C89),MIN(IF(B82=0,D89,IF(OR($B$7=3,$B$7=6),D87,D88)),120%-(0.5%*VLOOKUP($B$7,F80:H89,3,FALSE)*B82))),3)</f>
        <v>0.5</v>
      </c>
      <c r="E83" s="141"/>
      <c r="F83" s="141">
        <v>4</v>
      </c>
      <c r="G83" s="107" t="s">
        <v>45</v>
      </c>
      <c r="H83" s="255">
        <v>0.95</v>
      </c>
      <c r="I83" s="142"/>
    </row>
    <row r="84" spans="2:9">
      <c r="B84" s="134" t="s">
        <v>89</v>
      </c>
      <c r="C84" s="135"/>
      <c r="D84" s="259">
        <f>IF(OR($B$7=3,$B$7=6),MIN(D83,50%),D83)</f>
        <v>0.5</v>
      </c>
      <c r="E84" s="44" t="s">
        <v>90</v>
      </c>
      <c r="F84" s="141">
        <v>5</v>
      </c>
      <c r="G84" s="107" t="s">
        <v>46</v>
      </c>
      <c r="H84" s="255">
        <v>0.95</v>
      </c>
      <c r="I84" s="142"/>
    </row>
    <row r="85" spans="2:9">
      <c r="B85" s="35"/>
      <c r="C85" s="141"/>
      <c r="D85" s="141"/>
      <c r="E85" s="141"/>
      <c r="F85" s="141">
        <v>6</v>
      </c>
      <c r="G85" s="107" t="s">
        <v>50</v>
      </c>
      <c r="H85" s="335">
        <v>0.95</v>
      </c>
      <c r="I85" s="142"/>
    </row>
    <row r="86" spans="2:9">
      <c r="B86" s="35"/>
      <c r="C86" s="141"/>
      <c r="D86" s="254" t="s">
        <v>76</v>
      </c>
      <c r="E86" s="255"/>
      <c r="F86" s="141">
        <v>7</v>
      </c>
      <c r="G86" s="107" t="s">
        <v>9</v>
      </c>
      <c r="H86" s="141">
        <v>0.95</v>
      </c>
      <c r="I86" s="142"/>
    </row>
    <row r="87" spans="2:9">
      <c r="B87" s="35"/>
      <c r="C87" s="253" t="s">
        <v>259</v>
      </c>
      <c r="D87" s="256">
        <v>0.5</v>
      </c>
      <c r="E87" s="257" t="s">
        <v>260</v>
      </c>
      <c r="F87" s="141">
        <v>8</v>
      </c>
      <c r="G87" s="107" t="s">
        <v>10</v>
      </c>
      <c r="H87" s="141">
        <v>0.95</v>
      </c>
      <c r="I87" s="142"/>
    </row>
    <row r="88" spans="2:9">
      <c r="B88" s="145" t="s">
        <v>61</v>
      </c>
      <c r="C88" s="146">
        <v>0</v>
      </c>
      <c r="D88" s="147">
        <v>0.5</v>
      </c>
      <c r="E88" s="148" t="s">
        <v>62</v>
      </c>
      <c r="F88" s="141">
        <v>9</v>
      </c>
      <c r="G88" s="107" t="s">
        <v>16</v>
      </c>
      <c r="H88" s="149">
        <v>0.9</v>
      </c>
      <c r="I88" s="142"/>
    </row>
    <row r="89" spans="2:9">
      <c r="B89" s="150" t="s">
        <v>62</v>
      </c>
      <c r="C89" s="151">
        <v>0</v>
      </c>
      <c r="D89" s="155">
        <v>1</v>
      </c>
      <c r="E89" s="152" t="s">
        <v>65</v>
      </c>
      <c r="F89" s="153">
        <v>10</v>
      </c>
      <c r="G89" s="108" t="s">
        <v>17</v>
      </c>
      <c r="H89" s="153">
        <v>0.95</v>
      </c>
      <c r="I89" s="154"/>
    </row>
    <row r="90" spans="2:9">
      <c r="B90" s="37" t="s">
        <v>56</v>
      </c>
      <c r="C90" s="138"/>
      <c r="D90" s="138"/>
      <c r="E90" s="138"/>
      <c r="F90" s="138">
        <v>1</v>
      </c>
      <c r="G90" s="139" t="s">
        <v>5</v>
      </c>
      <c r="H90" s="138">
        <v>1</v>
      </c>
      <c r="I90" s="140"/>
    </row>
    <row r="91" spans="2:9">
      <c r="B91" s="35" t="s">
        <v>52</v>
      </c>
      <c r="C91" s="141"/>
      <c r="D91" s="141"/>
      <c r="E91" s="141"/>
      <c r="F91" s="141">
        <v>2</v>
      </c>
      <c r="G91" s="107" t="s">
        <v>18</v>
      </c>
      <c r="H91" s="141">
        <v>0.95</v>
      </c>
      <c r="I91" s="142"/>
    </row>
    <row r="92" spans="2:9">
      <c r="B92" s="251">
        <f>B8</f>
        <v>50</v>
      </c>
      <c r="C92" s="36" t="s">
        <v>40</v>
      </c>
      <c r="D92" s="36" t="s">
        <v>39</v>
      </c>
      <c r="E92" s="141"/>
      <c r="F92" s="141">
        <v>3</v>
      </c>
      <c r="G92" s="107" t="s">
        <v>49</v>
      </c>
      <c r="H92" s="335">
        <v>0.95</v>
      </c>
      <c r="I92" s="142"/>
    </row>
    <row r="93" spans="2:9">
      <c r="B93" s="35" t="s">
        <v>15</v>
      </c>
      <c r="C93" s="258">
        <f>ROUND(MAX(IF(B92&gt;=200,C98,C99),MIN(IF(B92=0,D99,IF(OR($B$7=3,$B$7=6),D97,D98)),120%-(0.5%*VLOOKUP($B$7,F90:H99,3,FALSE)*B92))),3)</f>
        <v>0.25</v>
      </c>
      <c r="D93" s="258">
        <f>ROUND(MAX(IF(B92&gt;=200,C98,C99),MIN(IF(B92=0,D99,IF(OR($B$7=3,$B$7=6),D97,D98)),120%-(0.5%*VLOOKUP($B$7,F90:H99,3,FALSE)*B92))),3)</f>
        <v>0.25</v>
      </c>
      <c r="E93" s="141"/>
      <c r="F93" s="141">
        <v>4</v>
      </c>
      <c r="G93" s="107" t="s">
        <v>45</v>
      </c>
      <c r="H93" s="255">
        <v>0.95</v>
      </c>
      <c r="I93" s="142"/>
    </row>
    <row r="94" spans="2:9">
      <c r="B94" s="134" t="s">
        <v>89</v>
      </c>
      <c r="C94" s="135"/>
      <c r="D94" s="136">
        <f>IF(OR($B$7=3,$B$7=6),MIN(D93,25%),D93)</f>
        <v>0.25</v>
      </c>
      <c r="E94" s="44" t="s">
        <v>219</v>
      </c>
      <c r="F94" s="141">
        <v>5</v>
      </c>
      <c r="G94" s="107" t="s">
        <v>46</v>
      </c>
      <c r="H94" s="255">
        <v>0.95</v>
      </c>
      <c r="I94" s="142"/>
    </row>
    <row r="95" spans="2:9">
      <c r="B95" s="35"/>
      <c r="C95" s="141"/>
      <c r="D95" s="141"/>
      <c r="E95" s="141"/>
      <c r="F95" s="141">
        <v>6</v>
      </c>
      <c r="G95" s="107" t="s">
        <v>50</v>
      </c>
      <c r="H95" s="335">
        <v>0.95</v>
      </c>
      <c r="I95" s="142"/>
    </row>
    <row r="96" spans="2:9">
      <c r="B96" s="35"/>
      <c r="C96" s="141"/>
      <c r="D96" s="254" t="s">
        <v>76</v>
      </c>
      <c r="E96" s="255"/>
      <c r="F96" s="141">
        <v>7</v>
      </c>
      <c r="G96" s="107" t="s">
        <v>9</v>
      </c>
      <c r="H96" s="141">
        <v>0.95</v>
      </c>
      <c r="I96" s="142"/>
    </row>
    <row r="97" spans="2:9">
      <c r="B97" s="35"/>
      <c r="C97" s="253" t="s">
        <v>259</v>
      </c>
      <c r="D97" s="256">
        <v>0.25</v>
      </c>
      <c r="E97" s="257" t="s">
        <v>260</v>
      </c>
      <c r="F97" s="141">
        <v>8</v>
      </c>
      <c r="G97" s="107" t="s">
        <v>10</v>
      </c>
      <c r="H97" s="141">
        <v>0.95</v>
      </c>
      <c r="I97" s="142"/>
    </row>
    <row r="98" spans="2:9">
      <c r="B98" s="145" t="s">
        <v>61</v>
      </c>
      <c r="C98" s="146">
        <v>0</v>
      </c>
      <c r="D98" s="147">
        <v>0.25</v>
      </c>
      <c r="E98" s="148" t="s">
        <v>62</v>
      </c>
      <c r="F98" s="141">
        <v>9</v>
      </c>
      <c r="G98" s="107" t="s">
        <v>16</v>
      </c>
      <c r="H98" s="149">
        <v>0.9</v>
      </c>
      <c r="I98" s="142"/>
    </row>
    <row r="99" spans="2:9">
      <c r="B99" s="150" t="s">
        <v>62</v>
      </c>
      <c r="C99" s="151">
        <v>0</v>
      </c>
      <c r="D99" s="155">
        <v>1</v>
      </c>
      <c r="E99" s="152" t="s">
        <v>65</v>
      </c>
      <c r="F99" s="153">
        <v>10</v>
      </c>
      <c r="G99" s="108" t="s">
        <v>17</v>
      </c>
      <c r="H99" s="153">
        <v>0.95</v>
      </c>
      <c r="I99" s="154"/>
    </row>
    <row r="100" spans="2:9">
      <c r="B100" s="37" t="s">
        <v>57</v>
      </c>
      <c r="C100" s="138"/>
      <c r="D100" s="138"/>
      <c r="E100" s="138"/>
      <c r="F100" s="138">
        <v>1</v>
      </c>
      <c r="G100" s="139" t="s">
        <v>5</v>
      </c>
      <c r="H100" s="138">
        <v>1</v>
      </c>
      <c r="I100" s="140"/>
    </row>
    <row r="101" spans="2:9">
      <c r="B101" s="35" t="s">
        <v>52</v>
      </c>
      <c r="C101" s="141"/>
      <c r="D101" s="141"/>
      <c r="E101" s="141"/>
      <c r="F101" s="141">
        <v>2</v>
      </c>
      <c r="G101" s="107" t="s">
        <v>18</v>
      </c>
      <c r="H101" s="141">
        <v>0.95</v>
      </c>
      <c r="I101" s="142"/>
    </row>
    <row r="102" spans="2:9">
      <c r="B102" s="251">
        <f>B8</f>
        <v>50</v>
      </c>
      <c r="C102" s="36" t="s">
        <v>40</v>
      </c>
      <c r="D102" s="36" t="s">
        <v>39</v>
      </c>
      <c r="E102" s="141"/>
      <c r="F102" s="141">
        <v>3</v>
      </c>
      <c r="G102" s="107" t="s">
        <v>49</v>
      </c>
      <c r="H102" s="335">
        <v>0.95</v>
      </c>
      <c r="I102" s="142"/>
    </row>
    <row r="103" spans="2:9">
      <c r="B103" s="35" t="s">
        <v>15</v>
      </c>
      <c r="C103" s="258">
        <f>ROUND(MAX(IF(B102&gt;=200,C108,C109),MIN(IF(B102=0,D109,IF(OR($B$7=3,$B$7=6),D107,D108)),120%-(0.5%*VLOOKUP($B$7,F100:H109,3,FALSE)*B102))),3)</f>
        <v>0</v>
      </c>
      <c r="D103" s="258">
        <f>ROUND(MAX(IF(B102&gt;=200,C108,C109),MIN(IF(B102=0,D109,IF(OR($B$7=3,$B$7=6),D107,D108)),120%-(0.5%*VLOOKUP($B$7,F100:H109,3,FALSE)*B102))),3)</f>
        <v>0</v>
      </c>
      <c r="E103" s="141"/>
      <c r="F103" s="141">
        <v>4</v>
      </c>
      <c r="G103" s="107" t="s">
        <v>45</v>
      </c>
      <c r="H103" s="255">
        <v>0.95</v>
      </c>
      <c r="I103" s="142"/>
    </row>
    <row r="104" spans="2:9">
      <c r="B104" s="134" t="s">
        <v>89</v>
      </c>
      <c r="C104" s="135"/>
      <c r="D104" s="171">
        <f>IF(OR($B$7=3,$B$7=6),MIN(D103,25%),D103)</f>
        <v>0</v>
      </c>
      <c r="E104" s="44"/>
      <c r="F104" s="141">
        <v>5</v>
      </c>
      <c r="G104" s="107" t="s">
        <v>46</v>
      </c>
      <c r="H104" s="255">
        <v>0.95</v>
      </c>
      <c r="I104" s="142"/>
    </row>
    <row r="105" spans="2:9">
      <c r="B105" s="35"/>
      <c r="C105" s="141"/>
      <c r="D105" s="141"/>
      <c r="E105" s="141"/>
      <c r="F105" s="141">
        <v>6</v>
      </c>
      <c r="G105" s="107" t="s">
        <v>50</v>
      </c>
      <c r="H105" s="335">
        <v>0.95</v>
      </c>
      <c r="I105" s="142"/>
    </row>
    <row r="106" spans="2:9">
      <c r="B106" s="35"/>
      <c r="C106" s="141"/>
      <c r="D106" s="254" t="s">
        <v>76</v>
      </c>
      <c r="E106" s="255"/>
      <c r="F106" s="141">
        <v>7</v>
      </c>
      <c r="G106" s="107" t="s">
        <v>9</v>
      </c>
      <c r="H106" s="141">
        <v>0.95</v>
      </c>
      <c r="I106" s="142"/>
    </row>
    <row r="107" spans="2:9">
      <c r="B107" s="35"/>
      <c r="C107" s="253" t="s">
        <v>259</v>
      </c>
      <c r="D107" s="256">
        <v>0</v>
      </c>
      <c r="E107" s="257" t="s">
        <v>260</v>
      </c>
      <c r="F107" s="141">
        <v>8</v>
      </c>
      <c r="G107" s="107" t="s">
        <v>10</v>
      </c>
      <c r="H107" s="141">
        <v>0.95</v>
      </c>
      <c r="I107" s="142"/>
    </row>
    <row r="108" spans="2:9">
      <c r="B108" s="145" t="s">
        <v>61</v>
      </c>
      <c r="C108" s="146">
        <v>0</v>
      </c>
      <c r="D108" s="147">
        <v>0</v>
      </c>
      <c r="E108" s="148" t="s">
        <v>62</v>
      </c>
      <c r="F108" s="141">
        <v>9</v>
      </c>
      <c r="G108" s="107" t="s">
        <v>16</v>
      </c>
      <c r="H108" s="149">
        <v>0.9</v>
      </c>
      <c r="I108" s="142"/>
    </row>
    <row r="109" spans="2:9">
      <c r="B109" s="150" t="s">
        <v>62</v>
      </c>
      <c r="C109" s="151">
        <v>0</v>
      </c>
      <c r="D109" s="155">
        <v>1</v>
      </c>
      <c r="E109" s="152" t="s">
        <v>65</v>
      </c>
      <c r="F109" s="153">
        <v>10</v>
      </c>
      <c r="G109" s="108" t="s">
        <v>17</v>
      </c>
      <c r="H109" s="153">
        <v>0.95</v>
      </c>
      <c r="I109" s="154"/>
    </row>
    <row r="112" spans="2:9">
      <c r="B112" s="33" t="s">
        <v>63</v>
      </c>
    </row>
    <row r="113" spans="2:9">
      <c r="B113" s="260" t="s">
        <v>64</v>
      </c>
      <c r="C113" s="261" t="s">
        <v>66</v>
      </c>
      <c r="D113" s="261" t="s">
        <v>89</v>
      </c>
      <c r="E113" s="262" t="s">
        <v>261</v>
      </c>
      <c r="F113" s="262" t="s">
        <v>262</v>
      </c>
      <c r="G113" s="262" t="s">
        <v>64</v>
      </c>
      <c r="H113" s="262" t="s">
        <v>263</v>
      </c>
      <c r="I113" s="263"/>
    </row>
    <row r="114" spans="2:9">
      <c r="B114" s="264">
        <v>2026</v>
      </c>
      <c r="C114" s="172">
        <f>IF($B$8=0,H114,IF(OR($B$7=3,$B$7=6),MIN(E114,ROUND(120%-(0.5%*VLOOKUP($B$7,$F$100:$H$109,3,FALSE)*$B$8),3)),0))</f>
        <v>0</v>
      </c>
      <c r="D114" s="265">
        <f>IF($B$8=0,F114,0)</f>
        <v>0</v>
      </c>
      <c r="E114" s="266">
        <v>0</v>
      </c>
      <c r="F114" s="267">
        <v>1</v>
      </c>
      <c r="G114" s="268">
        <v>2026</v>
      </c>
      <c r="H114" s="267">
        <v>1</v>
      </c>
      <c r="I114" s="269"/>
    </row>
    <row r="115" spans="2:9">
      <c r="B115" s="264">
        <v>2027</v>
      </c>
      <c r="C115" s="172">
        <f t="shared" ref="C115:C119" si="3">IF($B$8=0,H115,IF(OR($B$7=3,$B$7=6),MIN(E115,ROUND(120%-(0.5%*VLOOKUP($B$7,$F$100:$H$109,3,FALSE)*$B$8),3)),0))</f>
        <v>0</v>
      </c>
      <c r="D115" s="265">
        <f>IF($B$8=0,F115,0)</f>
        <v>0</v>
      </c>
      <c r="E115" s="266">
        <v>0</v>
      </c>
      <c r="F115" s="267">
        <v>0.95</v>
      </c>
      <c r="G115" s="268">
        <v>2027</v>
      </c>
      <c r="H115" s="267">
        <v>0.95</v>
      </c>
      <c r="I115" s="269"/>
    </row>
    <row r="116" spans="2:9">
      <c r="B116" s="264">
        <v>2028</v>
      </c>
      <c r="C116" s="172">
        <f t="shared" si="3"/>
        <v>0</v>
      </c>
      <c r="D116" s="265">
        <f>IF($B$8=0,F116,0)</f>
        <v>0</v>
      </c>
      <c r="E116" s="266">
        <v>0</v>
      </c>
      <c r="F116" s="267">
        <v>0.9</v>
      </c>
      <c r="G116" s="268">
        <v>2028</v>
      </c>
      <c r="H116" s="267">
        <v>0.9</v>
      </c>
      <c r="I116" s="269"/>
    </row>
    <row r="117" spans="2:9">
      <c r="B117" s="264">
        <v>2029</v>
      </c>
      <c r="C117" s="172">
        <f t="shared" si="3"/>
        <v>0</v>
      </c>
      <c r="D117" s="265">
        <f>IF($B$8=0,F117,0)</f>
        <v>0</v>
      </c>
      <c r="E117" s="266">
        <v>0</v>
      </c>
      <c r="F117" s="270">
        <v>0.82499999999999996</v>
      </c>
      <c r="G117" s="268">
        <v>2029</v>
      </c>
      <c r="H117" s="270">
        <v>0.82499999999999996</v>
      </c>
      <c r="I117" s="269"/>
    </row>
    <row r="118" spans="2:9">
      <c r="B118" s="264">
        <v>2030</v>
      </c>
      <c r="C118" s="172">
        <f t="shared" si="3"/>
        <v>0</v>
      </c>
      <c r="D118" s="265">
        <f>IF($B$8=0,F118,0)</f>
        <v>0</v>
      </c>
      <c r="E118" s="266">
        <v>0</v>
      </c>
      <c r="F118" s="267">
        <v>0.75</v>
      </c>
      <c r="G118" s="268">
        <v>2030</v>
      </c>
      <c r="H118" s="267">
        <v>0.75</v>
      </c>
      <c r="I118" s="269"/>
    </row>
    <row r="119" spans="2:9">
      <c r="B119" s="271">
        <v>2031</v>
      </c>
      <c r="C119" s="173">
        <f t="shared" si="3"/>
        <v>0</v>
      </c>
      <c r="D119" s="265">
        <f t="shared" ref="D119" si="4">IF($B$8=0,F119,0)</f>
        <v>0</v>
      </c>
      <c r="E119" s="272">
        <v>0</v>
      </c>
      <c r="F119" s="273">
        <v>0.75</v>
      </c>
      <c r="G119" s="274">
        <v>2031</v>
      </c>
      <c r="H119" s="275">
        <v>0.67500000000000004</v>
      </c>
      <c r="I119" s="276"/>
    </row>
  </sheetData>
  <sheetProtection algorithmName="SHA-512" hashValue="duhPjxqV7GPspqPHa3T+GKQGFj+1YvO8CpUk0w/fXt/OllmBu8VvLze2vXkth0QhmDcQ65OeCCrpGq02owrNUw==" saltValue="ugMdZxnXU+UnAN06PEGa4Q==" spinCount="100000" sheet="1" objects="1" scenarios="1"/>
  <mergeCells count="2">
    <mergeCell ref="H13:I13"/>
    <mergeCell ref="C36:D38"/>
  </mergeCells>
  <phoneticPr fontId="39" type="noConversion"/>
  <pageMargins left="0.7" right="0.7" top="0.75" bottom="0.75" header="0.3" footer="0.3"/>
  <pageSetup paperSize="9" orientation="portrait" r:id="rId1"/>
  <headerFooter>
    <oddHeader>&amp;C&amp;Z&amp;F</oddHeader>
    <oddFooter>&amp;C&amp;P/&amp;N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D0693-4C71-4683-9E73-25DFDDB8C3BB}">
  <sheetPr codeName="Sheet6">
    <tabColor theme="3" tint="0.79998168889431442"/>
    <pageSetUpPr autoPageBreaks="0" fitToPage="1"/>
  </sheetPr>
  <dimension ref="A1:JK221"/>
  <sheetViews>
    <sheetView showGridLines="0" showRowColHeaders="0" workbookViewId="0"/>
  </sheetViews>
  <sheetFormatPr defaultColWidth="5.75" defaultRowHeight="20.100000000000001" customHeight="1"/>
  <cols>
    <col min="1" max="1" width="5.75" style="31" customWidth="1"/>
    <col min="2" max="2" width="22.875" style="31" customWidth="1"/>
    <col min="3" max="3" width="18.625" style="31" customWidth="1"/>
    <col min="4" max="4" width="22.875" style="31" customWidth="1"/>
    <col min="5" max="5" width="18.625" style="31" customWidth="1"/>
    <col min="6" max="6" width="25.75" style="31" customWidth="1"/>
    <col min="7" max="9" width="5.75" style="31" customWidth="1"/>
    <col min="10" max="10" width="8.375" style="31" customWidth="1"/>
    <col min="11" max="16384" width="5.75" style="31"/>
  </cols>
  <sheetData>
    <row r="1" spans="1:271" ht="30" customHeight="1">
      <c r="A1" s="74"/>
      <c r="B1" s="75"/>
      <c r="C1" s="75"/>
      <c r="D1" s="75"/>
      <c r="E1" s="75"/>
      <c r="F1" s="75"/>
      <c r="G1" s="74"/>
      <c r="H1" s="74"/>
      <c r="I1" s="74"/>
      <c r="J1" s="74"/>
      <c r="K1" s="74"/>
      <c r="L1" s="74"/>
      <c r="M1" s="74"/>
      <c r="N1" s="74"/>
      <c r="O1" s="74"/>
      <c r="P1" s="74"/>
      <c r="Q1" s="74"/>
      <c r="R1" s="74"/>
      <c r="S1" s="74"/>
      <c r="T1" s="74"/>
      <c r="U1" s="74"/>
      <c r="V1" s="74"/>
      <c r="W1" s="74"/>
      <c r="X1" s="74"/>
      <c r="Y1" s="74"/>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c r="EB1" s="76"/>
      <c r="EC1" s="76"/>
      <c r="ED1" s="76"/>
      <c r="EE1" s="76"/>
      <c r="EF1" s="76"/>
      <c r="EG1" s="76"/>
      <c r="EH1" s="76"/>
      <c r="EI1" s="76"/>
      <c r="EJ1" s="76"/>
      <c r="EK1" s="76"/>
      <c r="EL1" s="76"/>
      <c r="EM1" s="76"/>
      <c r="EN1" s="76"/>
      <c r="EO1" s="76"/>
      <c r="EP1" s="76"/>
      <c r="EQ1" s="76"/>
      <c r="ER1" s="76"/>
      <c r="ES1" s="76"/>
      <c r="ET1" s="76"/>
      <c r="EU1" s="76"/>
      <c r="EV1" s="76"/>
      <c r="EW1" s="76"/>
      <c r="EX1" s="76"/>
      <c r="EY1" s="76"/>
      <c r="EZ1" s="76"/>
      <c r="FA1" s="76"/>
      <c r="FB1" s="76"/>
      <c r="FC1" s="76"/>
      <c r="FD1" s="76"/>
      <c r="FE1" s="76"/>
      <c r="FF1" s="76"/>
      <c r="FG1" s="76"/>
      <c r="FH1" s="76"/>
      <c r="FI1" s="76"/>
      <c r="FJ1" s="76"/>
      <c r="FK1" s="76"/>
      <c r="FL1" s="76"/>
      <c r="FM1" s="76"/>
      <c r="FN1" s="76"/>
      <c r="FO1" s="76"/>
      <c r="FP1" s="76"/>
      <c r="FQ1" s="76"/>
      <c r="FR1" s="76"/>
      <c r="FS1" s="76"/>
      <c r="FT1" s="76"/>
      <c r="FU1" s="76"/>
      <c r="FV1" s="76"/>
      <c r="FW1" s="76"/>
      <c r="FX1" s="76"/>
      <c r="FY1" s="76"/>
      <c r="FZ1" s="76"/>
      <c r="GA1" s="76"/>
      <c r="GB1" s="76"/>
      <c r="GC1" s="76"/>
      <c r="GD1" s="76"/>
      <c r="GE1" s="76"/>
      <c r="GF1" s="76"/>
      <c r="GG1" s="76"/>
      <c r="GH1" s="76"/>
      <c r="GI1" s="76"/>
      <c r="GJ1" s="76"/>
      <c r="GK1" s="76"/>
      <c r="GL1" s="76"/>
      <c r="GM1" s="76"/>
      <c r="GN1" s="76"/>
      <c r="GO1" s="76"/>
      <c r="GP1" s="76"/>
      <c r="GQ1" s="76"/>
      <c r="GR1" s="76"/>
      <c r="GS1" s="76"/>
      <c r="GT1" s="76"/>
      <c r="GU1" s="76"/>
      <c r="GV1" s="76"/>
      <c r="GW1" s="76"/>
      <c r="GX1" s="76"/>
      <c r="GY1" s="76"/>
      <c r="GZ1" s="76"/>
      <c r="HA1" s="76"/>
      <c r="HB1" s="76"/>
      <c r="HC1" s="76"/>
      <c r="HD1" s="76"/>
      <c r="HE1" s="76"/>
      <c r="HF1" s="76"/>
      <c r="HG1" s="76"/>
      <c r="HH1" s="76"/>
      <c r="HI1" s="76"/>
      <c r="HJ1" s="76"/>
      <c r="HK1" s="76"/>
      <c r="HL1" s="76"/>
      <c r="HM1" s="76"/>
      <c r="HN1" s="76"/>
      <c r="HO1" s="76"/>
      <c r="HP1" s="76"/>
      <c r="HQ1" s="76"/>
      <c r="HR1" s="76"/>
      <c r="HS1" s="76"/>
      <c r="HT1" s="76"/>
      <c r="HU1" s="76"/>
      <c r="HV1" s="76"/>
      <c r="HW1" s="76"/>
      <c r="HX1" s="76"/>
      <c r="HY1" s="76"/>
      <c r="HZ1" s="76"/>
      <c r="IA1" s="76"/>
      <c r="IB1" s="76"/>
      <c r="IC1" s="76"/>
      <c r="ID1" s="76"/>
      <c r="IE1" s="76"/>
      <c r="IF1" s="76"/>
      <c r="IG1" s="76"/>
      <c r="IH1" s="76"/>
      <c r="II1" s="76"/>
      <c r="IJ1" s="76"/>
      <c r="IK1" s="76"/>
      <c r="IL1" s="76"/>
      <c r="IM1" s="76"/>
      <c r="IN1" s="76"/>
      <c r="IO1" s="76"/>
      <c r="IP1" s="76"/>
      <c r="IQ1" s="76"/>
      <c r="IR1" s="76"/>
      <c r="IS1" s="76"/>
      <c r="IT1" s="76"/>
      <c r="IU1" s="76"/>
      <c r="IV1" s="76"/>
      <c r="IW1" s="76"/>
      <c r="IX1" s="76"/>
      <c r="IY1" s="76"/>
      <c r="IZ1" s="76"/>
      <c r="JA1" s="76"/>
      <c r="JB1" s="76"/>
      <c r="JC1" s="76"/>
      <c r="JD1" s="76"/>
      <c r="JE1" s="76"/>
      <c r="JF1" s="76"/>
      <c r="JG1" s="76"/>
      <c r="JH1" s="76"/>
      <c r="JI1" s="76"/>
      <c r="JJ1" s="76"/>
      <c r="JK1" s="76"/>
    </row>
    <row r="2" spans="1:271" ht="48.75" customHeight="1">
      <c r="A2" s="74"/>
      <c r="B2" s="76"/>
      <c r="C2" s="76"/>
      <c r="D2" s="382">
        <f>dTM</f>
        <v>46071</v>
      </c>
      <c r="E2" s="382"/>
      <c r="F2" s="382"/>
      <c r="G2" s="74"/>
      <c r="H2" s="74"/>
      <c r="I2" s="74"/>
      <c r="J2" s="74"/>
      <c r="K2" s="74"/>
      <c r="L2" s="74"/>
      <c r="M2" s="74"/>
      <c r="N2" s="74"/>
      <c r="O2" s="74"/>
      <c r="P2" s="74"/>
      <c r="Q2" s="74"/>
      <c r="R2" s="74"/>
      <c r="S2" s="74"/>
      <c r="T2" s="74"/>
      <c r="U2" s="74"/>
      <c r="V2" s="74"/>
      <c r="W2" s="74"/>
      <c r="X2" s="74"/>
      <c r="Y2" s="74"/>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row>
    <row r="3" spans="1:271" ht="20.100000000000001" customHeight="1">
      <c r="A3" s="74"/>
      <c r="B3" s="76"/>
      <c r="C3" s="76"/>
      <c r="D3" s="76"/>
      <c r="E3" s="76"/>
      <c r="F3" s="76"/>
      <c r="G3" s="74"/>
      <c r="H3" s="74"/>
      <c r="I3" s="74"/>
      <c r="J3" s="74"/>
      <c r="K3" s="74"/>
      <c r="L3" s="74"/>
      <c r="M3" s="74"/>
      <c r="N3" s="74"/>
      <c r="O3" s="74"/>
      <c r="P3" s="74"/>
      <c r="Q3" s="74"/>
      <c r="R3" s="74"/>
      <c r="S3" s="74"/>
      <c r="T3" s="74"/>
      <c r="U3" s="74"/>
      <c r="V3" s="74"/>
      <c r="W3" s="74"/>
      <c r="X3" s="74"/>
      <c r="Y3" s="74"/>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c r="EP3" s="76"/>
      <c r="EQ3" s="76"/>
      <c r="ER3" s="76"/>
      <c r="ES3" s="76"/>
      <c r="ET3" s="76"/>
      <c r="EU3" s="76"/>
      <c r="EV3" s="76"/>
      <c r="EW3" s="76"/>
      <c r="EX3" s="76"/>
      <c r="EY3" s="76"/>
      <c r="EZ3" s="76"/>
      <c r="FA3" s="76"/>
      <c r="FB3" s="76"/>
      <c r="FC3" s="76"/>
      <c r="FD3" s="76"/>
      <c r="FE3" s="76"/>
      <c r="FF3" s="76"/>
      <c r="FG3" s="76"/>
      <c r="FH3" s="76"/>
      <c r="FI3" s="76"/>
      <c r="FJ3" s="76"/>
      <c r="FK3" s="76"/>
      <c r="FL3" s="76"/>
      <c r="FM3" s="76"/>
      <c r="FN3" s="76"/>
      <c r="FO3" s="76"/>
      <c r="FP3" s="76"/>
      <c r="FQ3" s="76"/>
      <c r="FR3" s="76"/>
      <c r="FS3" s="76"/>
      <c r="FT3" s="76"/>
      <c r="FU3" s="76"/>
      <c r="FV3" s="76"/>
      <c r="FW3" s="76"/>
      <c r="FX3" s="76"/>
      <c r="FY3" s="76"/>
      <c r="FZ3" s="76"/>
      <c r="GA3" s="76"/>
      <c r="GB3" s="76"/>
      <c r="GC3" s="76"/>
      <c r="GD3" s="76"/>
      <c r="GE3" s="76"/>
      <c r="GF3" s="76"/>
      <c r="GG3" s="76"/>
      <c r="GH3" s="76"/>
      <c r="GI3" s="76"/>
      <c r="GJ3" s="76"/>
      <c r="GK3" s="76"/>
      <c r="GL3" s="76"/>
      <c r="GM3" s="76"/>
      <c r="GN3" s="76"/>
      <c r="GO3" s="76"/>
      <c r="GP3" s="76"/>
      <c r="GQ3" s="76"/>
      <c r="GR3" s="76"/>
      <c r="GS3" s="76"/>
      <c r="GT3" s="76"/>
      <c r="GU3" s="76"/>
      <c r="GV3" s="76"/>
      <c r="GW3" s="76"/>
      <c r="GX3" s="76"/>
      <c r="GY3" s="76"/>
      <c r="GZ3" s="76"/>
      <c r="HA3" s="76"/>
      <c r="HB3" s="76"/>
      <c r="HC3" s="76"/>
      <c r="HD3" s="76"/>
      <c r="HE3" s="76"/>
      <c r="HF3" s="76"/>
      <c r="HG3" s="76"/>
      <c r="HH3" s="76"/>
      <c r="HI3" s="76"/>
      <c r="HJ3" s="76"/>
      <c r="HK3" s="76"/>
      <c r="HL3" s="76"/>
      <c r="HM3" s="76"/>
      <c r="HN3" s="76"/>
      <c r="HO3" s="76"/>
      <c r="HP3" s="76"/>
      <c r="HQ3" s="76"/>
      <c r="HR3" s="76"/>
      <c r="HS3" s="76"/>
      <c r="HT3" s="76"/>
      <c r="HU3" s="76"/>
      <c r="HV3" s="76"/>
      <c r="HW3" s="76"/>
      <c r="HX3" s="76"/>
      <c r="HY3" s="76"/>
      <c r="HZ3" s="76"/>
      <c r="IA3" s="76"/>
      <c r="IB3" s="76"/>
      <c r="IC3" s="76"/>
      <c r="ID3" s="76"/>
      <c r="IE3" s="76"/>
      <c r="IF3" s="76"/>
      <c r="IG3" s="76"/>
      <c r="IH3" s="76"/>
      <c r="II3" s="76"/>
      <c r="IJ3" s="76"/>
      <c r="IK3" s="76"/>
      <c r="IL3" s="76"/>
      <c r="IM3" s="76"/>
      <c r="IN3" s="76"/>
      <c r="IO3" s="76"/>
      <c r="IP3" s="76"/>
      <c r="IQ3" s="76"/>
      <c r="IR3" s="76"/>
      <c r="IS3" s="76"/>
      <c r="IT3" s="76"/>
      <c r="IU3" s="76"/>
      <c r="IV3" s="76"/>
      <c r="IW3" s="76"/>
      <c r="IX3" s="76"/>
      <c r="IY3" s="76"/>
      <c r="IZ3" s="76"/>
      <c r="JA3" s="76"/>
      <c r="JB3" s="76"/>
      <c r="JC3" s="76"/>
      <c r="JD3" s="76"/>
      <c r="JE3" s="76"/>
      <c r="JF3" s="76"/>
      <c r="JG3" s="76"/>
      <c r="JH3" s="76"/>
      <c r="JI3" s="76"/>
      <c r="JJ3" s="76"/>
      <c r="JK3" s="76"/>
    </row>
    <row r="4" spans="1:271" ht="30" customHeight="1">
      <c r="A4" s="74"/>
      <c r="B4" s="342" t="s">
        <v>271</v>
      </c>
      <c r="C4" s="342"/>
      <c r="D4" s="342"/>
      <c r="E4" s="342"/>
      <c r="F4" s="342"/>
      <c r="G4" s="74"/>
      <c r="H4" s="74"/>
      <c r="I4" s="74"/>
      <c r="J4" s="74"/>
      <c r="K4" s="74"/>
      <c r="L4" s="74"/>
      <c r="M4" s="74"/>
      <c r="N4" s="74"/>
      <c r="O4" s="74"/>
      <c r="P4" s="74"/>
      <c r="Q4" s="74"/>
      <c r="R4" s="74"/>
      <c r="S4" s="74"/>
      <c r="T4" s="74"/>
      <c r="U4" s="74"/>
      <c r="V4" s="74"/>
      <c r="W4" s="74"/>
      <c r="X4" s="74"/>
      <c r="Y4" s="74"/>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row>
    <row r="5" spans="1:271" ht="20.100000000000001" customHeight="1">
      <c r="A5" s="74"/>
      <c r="B5" s="76"/>
      <c r="C5" s="77"/>
      <c r="D5" s="76"/>
      <c r="E5" s="76"/>
      <c r="F5" s="76"/>
      <c r="G5" s="74"/>
      <c r="H5" s="74"/>
      <c r="I5" s="74"/>
      <c r="J5" s="74"/>
      <c r="K5" s="74"/>
      <c r="L5" s="74"/>
      <c r="M5" s="74"/>
      <c r="N5" s="74"/>
      <c r="O5" s="74"/>
      <c r="P5" s="74"/>
      <c r="Q5" s="74"/>
      <c r="R5" s="74"/>
      <c r="S5" s="74"/>
      <c r="T5" s="74"/>
      <c r="U5" s="74"/>
      <c r="V5" s="74"/>
      <c r="W5" s="74"/>
      <c r="X5" s="74"/>
      <c r="Y5" s="74"/>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c r="IK5" s="76"/>
      <c r="IL5" s="76"/>
      <c r="IM5" s="76"/>
      <c r="IN5" s="76"/>
      <c r="IO5" s="76"/>
      <c r="IP5" s="76"/>
      <c r="IQ5" s="76"/>
      <c r="IR5" s="76"/>
      <c r="IS5" s="76"/>
      <c r="IT5" s="76"/>
      <c r="IU5" s="76"/>
      <c r="IV5" s="76"/>
      <c r="IW5" s="76"/>
      <c r="IX5" s="76"/>
      <c r="IY5" s="76"/>
      <c r="IZ5" s="76"/>
      <c r="JA5" s="76"/>
      <c r="JB5" s="76"/>
      <c r="JC5" s="76"/>
      <c r="JD5" s="76"/>
      <c r="JE5" s="76"/>
      <c r="JF5" s="76"/>
      <c r="JG5" s="76"/>
      <c r="JH5" s="76"/>
      <c r="JI5" s="76"/>
      <c r="JJ5" s="76"/>
      <c r="JK5" s="76"/>
    </row>
    <row r="6" spans="1:271" ht="20.100000000000001" customHeight="1">
      <c r="A6" s="74"/>
      <c r="B6" s="78"/>
      <c r="C6" s="78"/>
      <c r="D6" s="78"/>
      <c r="E6" s="78"/>
      <c r="F6" s="78"/>
      <c r="G6" s="74"/>
      <c r="H6" s="74"/>
      <c r="I6" s="74"/>
      <c r="J6" s="74"/>
      <c r="K6" s="74"/>
      <c r="L6" s="74"/>
      <c r="M6" s="74"/>
      <c r="N6" s="74"/>
      <c r="O6" s="74"/>
      <c r="P6" s="74"/>
      <c r="Q6" s="74"/>
      <c r="R6" s="74"/>
      <c r="S6" s="74"/>
      <c r="T6" s="74"/>
      <c r="U6" s="74"/>
      <c r="V6" s="74"/>
      <c r="W6" s="74"/>
      <c r="X6" s="74"/>
      <c r="Y6" s="74"/>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c r="IK6" s="76"/>
      <c r="IL6" s="76"/>
      <c r="IM6" s="76"/>
      <c r="IN6" s="76"/>
      <c r="IO6" s="76"/>
      <c r="IP6" s="76"/>
      <c r="IQ6" s="76"/>
      <c r="IR6" s="76"/>
      <c r="IS6" s="76"/>
      <c r="IT6" s="76"/>
      <c r="IU6" s="76"/>
      <c r="IV6" s="76"/>
      <c r="IW6" s="76"/>
      <c r="IX6" s="76"/>
      <c r="IY6" s="76"/>
      <c r="IZ6" s="76"/>
      <c r="JA6" s="76"/>
      <c r="JB6" s="76"/>
      <c r="JC6" s="76"/>
      <c r="JD6" s="76"/>
      <c r="JE6" s="76"/>
      <c r="JF6" s="76"/>
      <c r="JG6" s="76"/>
      <c r="JH6" s="76"/>
      <c r="JI6" s="76"/>
      <c r="JJ6" s="76"/>
      <c r="JK6" s="76"/>
    </row>
    <row r="7" spans="1:271" ht="20.100000000000001" customHeight="1">
      <c r="A7" s="74"/>
      <c r="B7" s="78"/>
      <c r="C7" s="78"/>
      <c r="D7" s="78"/>
      <c r="E7" s="78"/>
      <c r="F7" s="78"/>
      <c r="G7" s="74"/>
      <c r="H7" s="74"/>
      <c r="I7" s="74"/>
      <c r="J7" s="74"/>
      <c r="K7" s="74"/>
      <c r="L7" s="74"/>
      <c r="M7" s="74"/>
      <c r="N7" s="74"/>
      <c r="O7" s="74"/>
      <c r="P7" s="74"/>
      <c r="Q7" s="74"/>
      <c r="R7" s="74"/>
      <c r="S7" s="74"/>
      <c r="T7" s="74"/>
      <c r="U7" s="74"/>
      <c r="V7" s="74"/>
      <c r="W7" s="74"/>
      <c r="X7" s="74"/>
      <c r="Y7" s="74"/>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c r="IK7" s="76"/>
      <c r="IL7" s="76"/>
      <c r="IM7" s="76"/>
      <c r="IN7" s="76"/>
      <c r="IO7" s="76"/>
      <c r="IP7" s="76"/>
      <c r="IQ7" s="76"/>
      <c r="IR7" s="76"/>
      <c r="IS7" s="76"/>
      <c r="IT7" s="76"/>
      <c r="IU7" s="76"/>
      <c r="IV7" s="76"/>
      <c r="IW7" s="76"/>
      <c r="IX7" s="76"/>
      <c r="IY7" s="76"/>
      <c r="IZ7" s="76"/>
      <c r="JA7" s="76"/>
      <c r="JB7" s="76"/>
      <c r="JC7" s="76"/>
      <c r="JD7" s="76"/>
      <c r="JE7" s="76"/>
      <c r="JF7" s="76"/>
      <c r="JG7" s="76"/>
      <c r="JH7" s="76"/>
      <c r="JI7" s="76"/>
      <c r="JJ7" s="76"/>
      <c r="JK7" s="76"/>
    </row>
    <row r="8" spans="1:271" ht="20.100000000000001" customHeight="1">
      <c r="A8" s="74"/>
      <c r="B8" s="78"/>
      <c r="C8" s="78"/>
      <c r="D8" s="78"/>
      <c r="E8" s="78"/>
      <c r="F8" s="78"/>
      <c r="G8" s="74"/>
      <c r="H8" s="74"/>
      <c r="I8" s="74"/>
      <c r="J8" s="74"/>
      <c r="K8" s="74"/>
      <c r="L8" s="74"/>
      <c r="M8" s="74"/>
      <c r="N8" s="74"/>
      <c r="O8" s="74"/>
      <c r="P8" s="74"/>
      <c r="Q8" s="74"/>
      <c r="R8" s="74"/>
      <c r="S8" s="74"/>
      <c r="T8" s="74"/>
      <c r="U8" s="74"/>
      <c r="V8" s="74"/>
      <c r="W8" s="74"/>
      <c r="X8" s="74"/>
      <c r="Y8" s="74"/>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6"/>
      <c r="GP8" s="76"/>
      <c r="GQ8" s="76"/>
      <c r="GR8" s="76"/>
      <c r="GS8" s="76"/>
      <c r="GT8" s="76"/>
      <c r="GU8" s="76"/>
      <c r="GV8" s="76"/>
      <c r="GW8" s="76"/>
      <c r="GX8" s="76"/>
      <c r="GY8" s="76"/>
      <c r="GZ8" s="76"/>
      <c r="HA8" s="76"/>
      <c r="HB8" s="76"/>
      <c r="HC8" s="76"/>
      <c r="HD8" s="76"/>
      <c r="HE8" s="76"/>
      <c r="HF8" s="76"/>
      <c r="HG8" s="76"/>
      <c r="HH8" s="76"/>
      <c r="HI8" s="76"/>
      <c r="HJ8" s="76"/>
      <c r="HK8" s="76"/>
      <c r="HL8" s="76"/>
      <c r="HM8" s="76"/>
      <c r="HN8" s="76"/>
      <c r="HO8" s="76"/>
      <c r="HP8" s="76"/>
      <c r="HQ8" s="76"/>
      <c r="HR8" s="76"/>
      <c r="HS8" s="76"/>
      <c r="HT8" s="76"/>
      <c r="HU8" s="76"/>
      <c r="HV8" s="76"/>
      <c r="HW8" s="76"/>
      <c r="HX8" s="76"/>
      <c r="HY8" s="76"/>
      <c r="HZ8" s="76"/>
      <c r="IA8" s="76"/>
      <c r="IB8" s="76"/>
      <c r="IC8" s="76"/>
      <c r="ID8" s="76"/>
      <c r="IE8" s="76"/>
      <c r="IF8" s="76"/>
      <c r="IG8" s="76"/>
      <c r="IH8" s="76"/>
      <c r="II8" s="76"/>
      <c r="IJ8" s="76"/>
      <c r="IK8" s="76"/>
      <c r="IL8" s="76"/>
      <c r="IM8" s="76"/>
      <c r="IN8" s="76"/>
      <c r="IO8" s="76"/>
      <c r="IP8" s="76"/>
      <c r="IQ8" s="76"/>
      <c r="IR8" s="76"/>
      <c r="IS8" s="76"/>
      <c r="IT8" s="76"/>
      <c r="IU8" s="76"/>
      <c r="IV8" s="76"/>
      <c r="IW8" s="76"/>
      <c r="IX8" s="76"/>
      <c r="IY8" s="76"/>
      <c r="IZ8" s="76"/>
      <c r="JA8" s="76"/>
      <c r="JB8" s="76"/>
      <c r="JC8" s="76"/>
      <c r="JD8" s="76"/>
      <c r="JE8" s="76"/>
      <c r="JF8" s="76"/>
      <c r="JG8" s="76"/>
      <c r="JH8" s="76"/>
      <c r="JI8" s="76"/>
      <c r="JJ8" s="76"/>
      <c r="JK8" s="76"/>
    </row>
    <row r="9" spans="1:271" ht="20.100000000000001" customHeight="1">
      <c r="A9" s="74"/>
      <c r="B9" s="78"/>
      <c r="C9" s="78"/>
      <c r="D9" s="78"/>
      <c r="E9" s="78"/>
      <c r="F9" s="78"/>
      <c r="G9" s="74"/>
      <c r="H9" s="74"/>
      <c r="I9" s="74"/>
      <c r="J9" s="74"/>
      <c r="K9" s="74"/>
      <c r="L9" s="74"/>
      <c r="M9" s="74"/>
      <c r="N9" s="74"/>
      <c r="O9" s="74"/>
      <c r="P9" s="74"/>
      <c r="Q9" s="74"/>
      <c r="R9" s="74"/>
      <c r="S9" s="74"/>
      <c r="T9" s="74"/>
      <c r="U9" s="74"/>
      <c r="V9" s="74"/>
      <c r="W9" s="74"/>
      <c r="X9" s="74"/>
      <c r="Y9" s="74"/>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6"/>
      <c r="GP9" s="76"/>
      <c r="GQ9" s="76"/>
      <c r="GR9" s="76"/>
      <c r="GS9" s="76"/>
      <c r="GT9" s="76"/>
      <c r="GU9" s="76"/>
      <c r="GV9" s="76"/>
      <c r="GW9" s="76"/>
      <c r="GX9" s="76"/>
      <c r="GY9" s="76"/>
      <c r="GZ9" s="76"/>
      <c r="HA9" s="76"/>
      <c r="HB9" s="76"/>
      <c r="HC9" s="76"/>
      <c r="HD9" s="76"/>
      <c r="HE9" s="76"/>
      <c r="HF9" s="76"/>
      <c r="HG9" s="76"/>
      <c r="HH9" s="76"/>
      <c r="HI9" s="76"/>
      <c r="HJ9" s="76"/>
      <c r="HK9" s="76"/>
      <c r="HL9" s="76"/>
      <c r="HM9" s="76"/>
      <c r="HN9" s="76"/>
      <c r="HO9" s="76"/>
      <c r="HP9" s="76"/>
      <c r="HQ9" s="76"/>
      <c r="HR9" s="76"/>
      <c r="HS9" s="76"/>
      <c r="HT9" s="76"/>
      <c r="HU9" s="76"/>
      <c r="HV9" s="76"/>
      <c r="HW9" s="76"/>
      <c r="HX9" s="76"/>
      <c r="HY9" s="76"/>
      <c r="HZ9" s="76"/>
      <c r="IA9" s="76"/>
      <c r="IB9" s="76"/>
      <c r="IC9" s="76"/>
      <c r="ID9" s="76"/>
      <c r="IE9" s="76"/>
      <c r="IF9" s="76"/>
      <c r="IG9" s="76"/>
      <c r="IH9" s="76"/>
      <c r="II9" s="76"/>
      <c r="IJ9" s="76"/>
      <c r="IK9" s="76"/>
      <c r="IL9" s="76"/>
      <c r="IM9" s="76"/>
      <c r="IN9" s="76"/>
      <c r="IO9" s="76"/>
      <c r="IP9" s="76"/>
      <c r="IQ9" s="76"/>
      <c r="IR9" s="76"/>
      <c r="IS9" s="76"/>
      <c r="IT9" s="76"/>
      <c r="IU9" s="76"/>
      <c r="IV9" s="76"/>
      <c r="IW9" s="76"/>
      <c r="IX9" s="76"/>
      <c r="IY9" s="76"/>
      <c r="IZ9" s="76"/>
      <c r="JA9" s="76"/>
      <c r="JB9" s="76"/>
      <c r="JC9" s="76"/>
      <c r="JD9" s="76"/>
      <c r="JE9" s="76"/>
      <c r="JF9" s="76"/>
      <c r="JG9" s="76"/>
      <c r="JH9" s="76"/>
      <c r="JI9" s="76"/>
      <c r="JJ9" s="76"/>
      <c r="JK9" s="76"/>
    </row>
    <row r="10" spans="1:271" ht="20.100000000000001" customHeight="1">
      <c r="A10" s="74"/>
      <c r="B10" s="78"/>
      <c r="C10" s="78"/>
      <c r="D10" s="78"/>
      <c r="E10" s="78"/>
      <c r="F10" s="78"/>
      <c r="G10" s="74"/>
      <c r="H10" s="74"/>
      <c r="I10" s="74"/>
      <c r="J10" s="74"/>
      <c r="K10" s="74"/>
      <c r="L10" s="74"/>
      <c r="M10" s="74"/>
      <c r="N10" s="74"/>
      <c r="O10" s="74"/>
      <c r="P10" s="74"/>
      <c r="Q10" s="74"/>
      <c r="R10" s="74"/>
      <c r="S10" s="74"/>
      <c r="T10" s="74"/>
      <c r="U10" s="74"/>
      <c r="V10" s="74"/>
      <c r="W10" s="74"/>
      <c r="X10" s="74"/>
      <c r="Y10" s="74"/>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6"/>
      <c r="GP10" s="76"/>
      <c r="GQ10" s="76"/>
      <c r="GR10" s="76"/>
      <c r="GS10" s="76"/>
      <c r="GT10" s="76"/>
      <c r="GU10" s="76"/>
      <c r="GV10" s="76"/>
      <c r="GW10" s="76"/>
      <c r="GX10" s="76"/>
      <c r="GY10" s="76"/>
      <c r="GZ10" s="76"/>
      <c r="HA10" s="76"/>
      <c r="HB10" s="76"/>
      <c r="HC10" s="76"/>
      <c r="HD10" s="76"/>
      <c r="HE10" s="76"/>
      <c r="HF10" s="76"/>
      <c r="HG10" s="76"/>
      <c r="HH10" s="76"/>
      <c r="HI10" s="76"/>
      <c r="HJ10" s="76"/>
      <c r="HK10" s="76"/>
      <c r="HL10" s="76"/>
      <c r="HM10" s="76"/>
      <c r="HN10" s="76"/>
      <c r="HO10" s="76"/>
      <c r="HP10" s="76"/>
      <c r="HQ10" s="76"/>
      <c r="HR10" s="76"/>
      <c r="HS10" s="76"/>
      <c r="HT10" s="76"/>
      <c r="HU10" s="76"/>
      <c r="HV10" s="76"/>
      <c r="HW10" s="76"/>
      <c r="HX10" s="76"/>
      <c r="HY10" s="76"/>
      <c r="HZ10" s="76"/>
      <c r="IA10" s="76"/>
      <c r="IB10" s="76"/>
      <c r="IC10" s="76"/>
      <c r="ID10" s="76"/>
      <c r="IE10" s="76"/>
      <c r="IF10" s="76"/>
      <c r="IG10" s="76"/>
      <c r="IH10" s="76"/>
      <c r="II10" s="76"/>
      <c r="IJ10" s="76"/>
      <c r="IK10" s="76"/>
      <c r="IL10" s="76"/>
      <c r="IM10" s="76"/>
      <c r="IN10" s="76"/>
      <c r="IO10" s="76"/>
      <c r="IP10" s="76"/>
      <c r="IQ10" s="76"/>
      <c r="IR10" s="76"/>
      <c r="IS10" s="76"/>
      <c r="IT10" s="76"/>
      <c r="IU10" s="76"/>
      <c r="IV10" s="76"/>
      <c r="IW10" s="76"/>
      <c r="IX10" s="76"/>
      <c r="IY10" s="76"/>
      <c r="IZ10" s="76"/>
      <c r="JA10" s="76"/>
      <c r="JB10" s="76"/>
      <c r="JC10" s="76"/>
      <c r="JD10" s="76"/>
      <c r="JE10" s="76"/>
      <c r="JF10" s="76"/>
      <c r="JG10" s="76"/>
      <c r="JH10" s="76"/>
      <c r="JI10" s="76"/>
      <c r="JJ10" s="76"/>
      <c r="JK10" s="76"/>
    </row>
    <row r="11" spans="1:271" ht="20.100000000000001" customHeight="1">
      <c r="A11" s="74"/>
      <c r="B11" s="78"/>
      <c r="C11" s="78"/>
      <c r="D11" s="78"/>
      <c r="E11" s="78"/>
      <c r="F11" s="78"/>
      <c r="G11" s="74"/>
      <c r="H11" s="74"/>
      <c r="I11" s="74"/>
      <c r="J11" s="74"/>
      <c r="K11" s="74"/>
      <c r="L11" s="74"/>
      <c r="M11" s="74"/>
      <c r="N11" s="74"/>
      <c r="O11" s="74"/>
      <c r="P11" s="74"/>
      <c r="Q11" s="74"/>
      <c r="R11" s="74"/>
      <c r="S11" s="74"/>
      <c r="T11" s="74"/>
      <c r="U11" s="74"/>
      <c r="V11" s="74"/>
      <c r="W11" s="74"/>
      <c r="X11" s="74"/>
      <c r="Y11" s="74"/>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c r="IK11" s="76"/>
      <c r="IL11" s="76"/>
      <c r="IM11" s="76"/>
      <c r="IN11" s="76"/>
      <c r="IO11" s="76"/>
      <c r="IP11" s="76"/>
      <c r="IQ11" s="76"/>
      <c r="IR11" s="76"/>
      <c r="IS11" s="76"/>
      <c r="IT11" s="76"/>
      <c r="IU11" s="76"/>
      <c r="IV11" s="76"/>
      <c r="IW11" s="76"/>
      <c r="IX11" s="76"/>
      <c r="IY11" s="76"/>
      <c r="IZ11" s="76"/>
      <c r="JA11" s="76"/>
      <c r="JB11" s="76"/>
      <c r="JC11" s="76"/>
      <c r="JD11" s="76"/>
      <c r="JE11" s="76"/>
      <c r="JF11" s="76"/>
      <c r="JG11" s="76"/>
      <c r="JH11" s="76"/>
      <c r="JI11" s="76"/>
      <c r="JJ11" s="76"/>
      <c r="JK11" s="76"/>
    </row>
    <row r="12" spans="1:271" ht="20.100000000000001" customHeight="1">
      <c r="A12" s="74"/>
      <c r="B12" s="78"/>
      <c r="C12" s="78"/>
      <c r="D12" s="78"/>
      <c r="E12" s="78"/>
      <c r="F12" s="78"/>
      <c r="G12" s="74"/>
      <c r="H12" s="74"/>
      <c r="I12" s="74"/>
      <c r="J12" s="74"/>
      <c r="K12" s="74"/>
      <c r="L12" s="74"/>
      <c r="M12" s="74"/>
      <c r="N12" s="74"/>
      <c r="O12" s="74"/>
      <c r="P12" s="74"/>
      <c r="Q12" s="74"/>
      <c r="R12" s="74"/>
      <c r="S12" s="74"/>
      <c r="T12" s="74"/>
      <c r="U12" s="74"/>
      <c r="V12" s="74"/>
      <c r="W12" s="74"/>
      <c r="X12" s="74"/>
      <c r="Y12" s="74"/>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c r="IW12" s="76"/>
      <c r="IX12" s="76"/>
      <c r="IY12" s="76"/>
      <c r="IZ12" s="76"/>
      <c r="JA12" s="76"/>
      <c r="JB12" s="76"/>
      <c r="JC12" s="76"/>
      <c r="JD12" s="76"/>
      <c r="JE12" s="76"/>
      <c r="JF12" s="76"/>
      <c r="JG12" s="76"/>
      <c r="JH12" s="76"/>
      <c r="JI12" s="76"/>
      <c r="JJ12" s="76"/>
      <c r="JK12" s="76"/>
    </row>
    <row r="13" spans="1:271" ht="20.100000000000001" customHeight="1">
      <c r="A13" s="74"/>
      <c r="B13" s="78"/>
      <c r="C13" s="78"/>
      <c r="D13" s="78"/>
      <c r="E13" s="78"/>
      <c r="F13" s="78"/>
      <c r="G13" s="74"/>
      <c r="H13" s="74"/>
      <c r="I13" s="74"/>
      <c r="J13" s="74"/>
      <c r="K13" s="74"/>
      <c r="L13" s="74"/>
      <c r="M13" s="74"/>
      <c r="N13" s="74"/>
      <c r="O13" s="74"/>
      <c r="P13" s="74"/>
      <c r="Q13" s="74"/>
      <c r="R13" s="74"/>
      <c r="S13" s="74"/>
      <c r="T13" s="74"/>
      <c r="U13" s="74"/>
      <c r="V13" s="74"/>
      <c r="W13" s="74"/>
      <c r="X13" s="74"/>
      <c r="Y13" s="74"/>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76"/>
      <c r="EF13" s="76"/>
      <c r="EG13" s="76"/>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6"/>
      <c r="FM13" s="76"/>
      <c r="FN13" s="76"/>
      <c r="FO13" s="76"/>
      <c r="FP13" s="76"/>
      <c r="FQ13" s="76"/>
      <c r="FR13" s="76"/>
      <c r="FS13" s="76"/>
      <c r="FT13" s="76"/>
      <c r="FU13" s="76"/>
      <c r="FV13" s="76"/>
      <c r="FW13" s="76"/>
      <c r="FX13" s="76"/>
      <c r="FY13" s="76"/>
      <c r="FZ13" s="76"/>
      <c r="GA13" s="76"/>
      <c r="GB13" s="76"/>
      <c r="GC13" s="76"/>
      <c r="GD13" s="76"/>
      <c r="GE13" s="76"/>
      <c r="GF13" s="76"/>
      <c r="GG13" s="76"/>
      <c r="GH13" s="76"/>
      <c r="GI13" s="76"/>
      <c r="GJ13" s="76"/>
      <c r="GK13" s="76"/>
      <c r="GL13" s="76"/>
      <c r="GM13" s="76"/>
      <c r="GN13" s="76"/>
      <c r="GO13" s="76"/>
      <c r="GP13" s="76"/>
      <c r="GQ13" s="76"/>
      <c r="GR13" s="76"/>
      <c r="GS13" s="76"/>
      <c r="GT13" s="76"/>
      <c r="GU13" s="76"/>
      <c r="GV13" s="76"/>
      <c r="GW13" s="76"/>
      <c r="GX13" s="76"/>
      <c r="GY13" s="76"/>
      <c r="GZ13" s="76"/>
      <c r="HA13" s="76"/>
      <c r="HB13" s="76"/>
      <c r="HC13" s="76"/>
      <c r="HD13" s="76"/>
      <c r="HE13" s="76"/>
      <c r="HF13" s="76"/>
      <c r="HG13" s="76"/>
      <c r="HH13" s="76"/>
      <c r="HI13" s="76"/>
      <c r="HJ13" s="76"/>
      <c r="HK13" s="76"/>
      <c r="HL13" s="76"/>
      <c r="HM13" s="76"/>
      <c r="HN13" s="76"/>
      <c r="HO13" s="76"/>
      <c r="HP13" s="76"/>
      <c r="HQ13" s="76"/>
      <c r="HR13" s="76"/>
      <c r="HS13" s="76"/>
      <c r="HT13" s="76"/>
      <c r="HU13" s="76"/>
      <c r="HV13" s="76"/>
      <c r="HW13" s="76"/>
      <c r="HX13" s="76"/>
      <c r="HY13" s="76"/>
      <c r="HZ13" s="76"/>
      <c r="IA13" s="76"/>
      <c r="IB13" s="76"/>
      <c r="IC13" s="76"/>
      <c r="ID13" s="76"/>
      <c r="IE13" s="76"/>
      <c r="IF13" s="76"/>
      <c r="IG13" s="76"/>
      <c r="IH13" s="76"/>
      <c r="II13" s="76"/>
      <c r="IJ13" s="76"/>
      <c r="IK13" s="76"/>
      <c r="IL13" s="76"/>
      <c r="IM13" s="76"/>
      <c r="IN13" s="76"/>
      <c r="IO13" s="76"/>
      <c r="IP13" s="76"/>
      <c r="IQ13" s="76"/>
      <c r="IR13" s="76"/>
      <c r="IS13" s="76"/>
      <c r="IT13" s="76"/>
      <c r="IU13" s="76"/>
      <c r="IV13" s="76"/>
      <c r="IW13" s="76"/>
      <c r="IX13" s="76"/>
      <c r="IY13" s="76"/>
      <c r="IZ13" s="76"/>
      <c r="JA13" s="76"/>
      <c r="JB13" s="76"/>
      <c r="JC13" s="76"/>
      <c r="JD13" s="76"/>
      <c r="JE13" s="76"/>
      <c r="JF13" s="76"/>
      <c r="JG13" s="76"/>
      <c r="JH13" s="76"/>
      <c r="JI13" s="76"/>
      <c r="JJ13" s="76"/>
      <c r="JK13" s="76"/>
    </row>
    <row r="14" spans="1:271" ht="20.100000000000001" customHeight="1">
      <c r="A14" s="74"/>
      <c r="B14" s="78"/>
      <c r="C14" s="78"/>
      <c r="D14" s="78"/>
      <c r="E14" s="78"/>
      <c r="F14" s="78"/>
      <c r="G14" s="74"/>
      <c r="H14" s="74"/>
      <c r="I14" s="74"/>
      <c r="J14" s="74"/>
      <c r="K14" s="74"/>
      <c r="L14" s="74"/>
      <c r="M14" s="74"/>
      <c r="N14" s="74"/>
      <c r="O14" s="74"/>
      <c r="P14" s="74"/>
      <c r="Q14" s="74"/>
      <c r="R14" s="74"/>
      <c r="S14" s="74"/>
      <c r="T14" s="74"/>
      <c r="U14" s="74"/>
      <c r="V14" s="74"/>
      <c r="W14" s="74"/>
      <c r="X14" s="74"/>
      <c r="Y14" s="74"/>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6"/>
      <c r="DU14" s="76"/>
      <c r="DV14" s="76"/>
      <c r="DW14" s="76"/>
      <c r="DX14" s="76"/>
      <c r="DY14" s="76"/>
      <c r="DZ14" s="76"/>
      <c r="EA14" s="76"/>
      <c r="EB14" s="76"/>
      <c r="EC14" s="76"/>
      <c r="ED14" s="76"/>
      <c r="EE14" s="76"/>
      <c r="EF14" s="76"/>
      <c r="EG14" s="76"/>
      <c r="EH14" s="76"/>
      <c r="EI14" s="76"/>
      <c r="EJ14" s="76"/>
      <c r="EK14" s="76"/>
      <c r="EL14" s="76"/>
      <c r="EM14" s="76"/>
      <c r="EN14" s="76"/>
      <c r="EO14" s="76"/>
      <c r="EP14" s="76"/>
      <c r="EQ14" s="76"/>
      <c r="ER14" s="76"/>
      <c r="ES14" s="76"/>
      <c r="ET14" s="76"/>
      <c r="EU14" s="76"/>
      <c r="EV14" s="76"/>
      <c r="EW14" s="76"/>
      <c r="EX14" s="76"/>
      <c r="EY14" s="76"/>
      <c r="EZ14" s="76"/>
      <c r="FA14" s="76"/>
      <c r="FB14" s="76"/>
      <c r="FC14" s="76"/>
      <c r="FD14" s="76"/>
      <c r="FE14" s="76"/>
      <c r="FF14" s="76"/>
      <c r="FG14" s="76"/>
      <c r="FH14" s="76"/>
      <c r="FI14" s="76"/>
      <c r="FJ14" s="76"/>
      <c r="FK14" s="76"/>
      <c r="FL14" s="76"/>
      <c r="FM14" s="76"/>
      <c r="FN14" s="76"/>
      <c r="FO14" s="76"/>
      <c r="FP14" s="76"/>
      <c r="FQ14" s="76"/>
      <c r="FR14" s="76"/>
      <c r="FS14" s="76"/>
      <c r="FT14" s="76"/>
      <c r="FU14" s="76"/>
      <c r="FV14" s="76"/>
      <c r="FW14" s="76"/>
      <c r="FX14" s="76"/>
      <c r="FY14" s="76"/>
      <c r="FZ14" s="76"/>
      <c r="GA14" s="76"/>
      <c r="GB14" s="76"/>
      <c r="GC14" s="76"/>
      <c r="GD14" s="76"/>
      <c r="GE14" s="76"/>
      <c r="GF14" s="76"/>
      <c r="GG14" s="76"/>
      <c r="GH14" s="76"/>
      <c r="GI14" s="76"/>
      <c r="GJ14" s="76"/>
      <c r="GK14" s="76"/>
      <c r="GL14" s="76"/>
      <c r="GM14" s="76"/>
      <c r="GN14" s="76"/>
      <c r="GO14" s="76"/>
      <c r="GP14" s="76"/>
      <c r="GQ14" s="76"/>
      <c r="GR14" s="76"/>
      <c r="GS14" s="76"/>
      <c r="GT14" s="76"/>
      <c r="GU14" s="76"/>
      <c r="GV14" s="76"/>
      <c r="GW14" s="76"/>
      <c r="GX14" s="76"/>
      <c r="GY14" s="76"/>
      <c r="GZ14" s="76"/>
      <c r="HA14" s="76"/>
      <c r="HB14" s="76"/>
      <c r="HC14" s="76"/>
      <c r="HD14" s="76"/>
      <c r="HE14" s="76"/>
      <c r="HF14" s="76"/>
      <c r="HG14" s="76"/>
      <c r="HH14" s="76"/>
      <c r="HI14" s="76"/>
      <c r="HJ14" s="76"/>
      <c r="HK14" s="76"/>
      <c r="HL14" s="76"/>
      <c r="HM14" s="76"/>
      <c r="HN14" s="76"/>
      <c r="HO14" s="76"/>
      <c r="HP14" s="76"/>
      <c r="HQ14" s="76"/>
      <c r="HR14" s="76"/>
      <c r="HS14" s="76"/>
      <c r="HT14" s="76"/>
      <c r="HU14" s="76"/>
      <c r="HV14" s="76"/>
      <c r="HW14" s="76"/>
      <c r="HX14" s="76"/>
      <c r="HY14" s="76"/>
      <c r="HZ14" s="76"/>
      <c r="IA14" s="76"/>
      <c r="IB14" s="76"/>
      <c r="IC14" s="76"/>
      <c r="ID14" s="76"/>
      <c r="IE14" s="76"/>
      <c r="IF14" s="76"/>
      <c r="IG14" s="76"/>
      <c r="IH14" s="76"/>
      <c r="II14" s="76"/>
      <c r="IJ14" s="76"/>
      <c r="IK14" s="76"/>
      <c r="IL14" s="76"/>
      <c r="IM14" s="76"/>
      <c r="IN14" s="76"/>
      <c r="IO14" s="76"/>
      <c r="IP14" s="76"/>
      <c r="IQ14" s="76"/>
      <c r="IR14" s="76"/>
      <c r="IS14" s="76"/>
      <c r="IT14" s="76"/>
      <c r="IU14" s="76"/>
      <c r="IV14" s="76"/>
      <c r="IW14" s="76"/>
      <c r="IX14" s="76"/>
      <c r="IY14" s="76"/>
      <c r="IZ14" s="76"/>
      <c r="JA14" s="76"/>
      <c r="JB14" s="76"/>
      <c r="JC14" s="76"/>
      <c r="JD14" s="76"/>
      <c r="JE14" s="76"/>
      <c r="JF14" s="76"/>
      <c r="JG14" s="76"/>
      <c r="JH14" s="76"/>
      <c r="JI14" s="76"/>
      <c r="JJ14" s="76"/>
      <c r="JK14" s="76"/>
    </row>
    <row r="15" spans="1:271" ht="20.100000000000001" customHeight="1">
      <c r="A15" s="74"/>
      <c r="B15" s="78"/>
      <c r="C15" s="78"/>
      <c r="D15" s="78"/>
      <c r="E15" s="78"/>
      <c r="F15" s="78"/>
      <c r="G15" s="74"/>
      <c r="H15" s="74"/>
      <c r="I15" s="74"/>
      <c r="J15" s="74"/>
      <c r="K15" s="74"/>
      <c r="L15" s="74"/>
      <c r="M15" s="74"/>
      <c r="N15" s="74"/>
      <c r="O15" s="74"/>
      <c r="P15" s="74"/>
      <c r="Q15" s="74"/>
      <c r="R15" s="74"/>
      <c r="S15" s="74"/>
      <c r="T15" s="74"/>
      <c r="U15" s="74"/>
      <c r="V15" s="74"/>
      <c r="W15" s="74"/>
      <c r="X15" s="74"/>
      <c r="Y15" s="74"/>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6"/>
      <c r="DU15" s="76"/>
      <c r="DV15" s="76"/>
      <c r="DW15" s="76"/>
      <c r="DX15" s="76"/>
      <c r="DY15" s="76"/>
      <c r="DZ15" s="76"/>
      <c r="EA15" s="76"/>
      <c r="EB15" s="76"/>
      <c r="EC15" s="76"/>
      <c r="ED15" s="76"/>
      <c r="EE15" s="76"/>
      <c r="EF15" s="76"/>
      <c r="EG15" s="76"/>
      <c r="EH15" s="76"/>
      <c r="EI15" s="76"/>
      <c r="EJ15" s="76"/>
      <c r="EK15" s="76"/>
      <c r="EL15" s="76"/>
      <c r="EM15" s="76"/>
      <c r="EN15" s="76"/>
      <c r="EO15" s="76"/>
      <c r="EP15" s="76"/>
      <c r="EQ15" s="76"/>
      <c r="ER15" s="76"/>
      <c r="ES15" s="76"/>
      <c r="ET15" s="76"/>
      <c r="EU15" s="76"/>
      <c r="EV15" s="76"/>
      <c r="EW15" s="76"/>
      <c r="EX15" s="76"/>
      <c r="EY15" s="76"/>
      <c r="EZ15" s="76"/>
      <c r="FA15" s="76"/>
      <c r="FB15" s="76"/>
      <c r="FC15" s="76"/>
      <c r="FD15" s="76"/>
      <c r="FE15" s="76"/>
      <c r="FF15" s="76"/>
      <c r="FG15" s="76"/>
      <c r="FH15" s="76"/>
      <c r="FI15" s="76"/>
      <c r="FJ15" s="76"/>
      <c r="FK15" s="76"/>
      <c r="FL15" s="76"/>
      <c r="FM15" s="76"/>
      <c r="FN15" s="76"/>
      <c r="FO15" s="76"/>
      <c r="FP15" s="76"/>
      <c r="FQ15" s="76"/>
      <c r="FR15" s="76"/>
      <c r="FS15" s="76"/>
      <c r="FT15" s="76"/>
      <c r="FU15" s="76"/>
      <c r="FV15" s="76"/>
      <c r="FW15" s="76"/>
      <c r="FX15" s="76"/>
      <c r="FY15" s="76"/>
      <c r="FZ15" s="76"/>
      <c r="GA15" s="76"/>
      <c r="GB15" s="76"/>
      <c r="GC15" s="76"/>
      <c r="GD15" s="76"/>
      <c r="GE15" s="76"/>
      <c r="GF15" s="76"/>
      <c r="GG15" s="76"/>
      <c r="GH15" s="76"/>
      <c r="GI15" s="76"/>
      <c r="GJ15" s="76"/>
      <c r="GK15" s="76"/>
      <c r="GL15" s="76"/>
      <c r="GM15" s="76"/>
      <c r="GN15" s="76"/>
      <c r="GO15" s="76"/>
      <c r="GP15" s="76"/>
      <c r="GQ15" s="76"/>
      <c r="GR15" s="76"/>
      <c r="GS15" s="76"/>
      <c r="GT15" s="76"/>
      <c r="GU15" s="76"/>
      <c r="GV15" s="76"/>
      <c r="GW15" s="76"/>
      <c r="GX15" s="76"/>
      <c r="GY15" s="76"/>
      <c r="GZ15" s="76"/>
      <c r="HA15" s="76"/>
      <c r="HB15" s="76"/>
      <c r="HC15" s="76"/>
      <c r="HD15" s="76"/>
      <c r="HE15" s="76"/>
      <c r="HF15" s="76"/>
      <c r="HG15" s="76"/>
      <c r="HH15" s="76"/>
      <c r="HI15" s="76"/>
      <c r="HJ15" s="76"/>
      <c r="HK15" s="76"/>
      <c r="HL15" s="76"/>
      <c r="HM15" s="76"/>
      <c r="HN15" s="76"/>
      <c r="HO15" s="76"/>
      <c r="HP15" s="76"/>
      <c r="HQ15" s="76"/>
      <c r="HR15" s="76"/>
      <c r="HS15" s="76"/>
      <c r="HT15" s="76"/>
      <c r="HU15" s="76"/>
      <c r="HV15" s="76"/>
      <c r="HW15" s="76"/>
      <c r="HX15" s="76"/>
      <c r="HY15" s="76"/>
      <c r="HZ15" s="76"/>
      <c r="IA15" s="76"/>
      <c r="IB15" s="76"/>
      <c r="IC15" s="76"/>
      <c r="ID15" s="76"/>
      <c r="IE15" s="76"/>
      <c r="IF15" s="76"/>
      <c r="IG15" s="76"/>
      <c r="IH15" s="76"/>
      <c r="II15" s="76"/>
      <c r="IJ15" s="76"/>
      <c r="IK15" s="76"/>
      <c r="IL15" s="76"/>
      <c r="IM15" s="76"/>
      <c r="IN15" s="76"/>
      <c r="IO15" s="76"/>
      <c r="IP15" s="76"/>
      <c r="IQ15" s="76"/>
      <c r="IR15" s="76"/>
      <c r="IS15" s="76"/>
      <c r="IT15" s="76"/>
      <c r="IU15" s="76"/>
      <c r="IV15" s="76"/>
      <c r="IW15" s="76"/>
      <c r="IX15" s="76"/>
      <c r="IY15" s="76"/>
      <c r="IZ15" s="76"/>
      <c r="JA15" s="76"/>
      <c r="JB15" s="76"/>
      <c r="JC15" s="76"/>
      <c r="JD15" s="76"/>
      <c r="JE15" s="76"/>
      <c r="JF15" s="76"/>
      <c r="JG15" s="76"/>
      <c r="JH15" s="76"/>
      <c r="JI15" s="76"/>
      <c r="JJ15" s="76"/>
      <c r="JK15" s="76"/>
    </row>
    <row r="16" spans="1:271" ht="34.5" customHeight="1">
      <c r="A16" s="74"/>
      <c r="B16" s="78"/>
      <c r="C16" s="78"/>
      <c r="D16" s="78"/>
      <c r="E16" s="78"/>
      <c r="F16" s="78"/>
      <c r="G16" s="74"/>
      <c r="H16" s="74"/>
      <c r="I16" s="74"/>
      <c r="J16" s="74"/>
      <c r="K16" s="74"/>
      <c r="L16" s="74"/>
      <c r="M16" s="74"/>
      <c r="N16" s="74"/>
      <c r="O16" s="74"/>
      <c r="P16" s="74"/>
      <c r="Q16" s="74"/>
      <c r="R16" s="74"/>
      <c r="S16" s="74"/>
      <c r="T16" s="74"/>
      <c r="U16" s="74"/>
      <c r="V16" s="74"/>
      <c r="W16" s="74"/>
      <c r="X16" s="74"/>
      <c r="Y16" s="74"/>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6"/>
      <c r="FM16" s="76"/>
      <c r="FN16" s="76"/>
      <c r="FO16" s="76"/>
      <c r="FP16" s="76"/>
      <c r="FQ16" s="76"/>
      <c r="FR16" s="76"/>
      <c r="FS16" s="76"/>
      <c r="FT16" s="76"/>
      <c r="FU16" s="76"/>
      <c r="FV16" s="76"/>
      <c r="FW16" s="76"/>
      <c r="FX16" s="76"/>
      <c r="FY16" s="76"/>
      <c r="FZ16" s="76"/>
      <c r="GA16" s="76"/>
      <c r="GB16" s="76"/>
      <c r="GC16" s="76"/>
      <c r="GD16" s="76"/>
      <c r="GE16" s="76"/>
      <c r="GF16" s="76"/>
      <c r="GG16" s="76"/>
      <c r="GH16" s="76"/>
      <c r="GI16" s="76"/>
      <c r="GJ16" s="76"/>
      <c r="GK16" s="76"/>
      <c r="GL16" s="76"/>
      <c r="GM16" s="76"/>
      <c r="GN16" s="76"/>
      <c r="GO16" s="76"/>
      <c r="GP16" s="76"/>
      <c r="GQ16" s="76"/>
      <c r="GR16" s="76"/>
      <c r="GS16" s="76"/>
      <c r="GT16" s="76"/>
      <c r="GU16" s="76"/>
      <c r="GV16" s="76"/>
      <c r="GW16" s="76"/>
      <c r="GX16" s="76"/>
      <c r="GY16" s="76"/>
      <c r="GZ16" s="76"/>
      <c r="HA16" s="76"/>
      <c r="HB16" s="76"/>
      <c r="HC16" s="76"/>
      <c r="HD16" s="76"/>
      <c r="HE16" s="76"/>
      <c r="HF16" s="76"/>
      <c r="HG16" s="76"/>
      <c r="HH16" s="76"/>
      <c r="HI16" s="76"/>
      <c r="HJ16" s="76"/>
      <c r="HK16" s="76"/>
      <c r="HL16" s="76"/>
      <c r="HM16" s="76"/>
      <c r="HN16" s="76"/>
      <c r="HO16" s="76"/>
      <c r="HP16" s="76"/>
      <c r="HQ16" s="76"/>
      <c r="HR16" s="76"/>
      <c r="HS16" s="76"/>
      <c r="HT16" s="76"/>
      <c r="HU16" s="76"/>
      <c r="HV16" s="76"/>
      <c r="HW16" s="76"/>
      <c r="HX16" s="76"/>
      <c r="HY16" s="76"/>
      <c r="HZ16" s="76"/>
      <c r="IA16" s="76"/>
      <c r="IB16" s="76"/>
      <c r="IC16" s="76"/>
      <c r="ID16" s="76"/>
      <c r="IE16" s="76"/>
      <c r="IF16" s="76"/>
      <c r="IG16" s="76"/>
      <c r="IH16" s="76"/>
      <c r="II16" s="76"/>
      <c r="IJ16" s="76"/>
      <c r="IK16" s="76"/>
      <c r="IL16" s="76"/>
      <c r="IM16" s="76"/>
      <c r="IN16" s="76"/>
      <c r="IO16" s="76"/>
      <c r="IP16" s="76"/>
      <c r="IQ16" s="76"/>
      <c r="IR16" s="76"/>
      <c r="IS16" s="76"/>
      <c r="IT16" s="76"/>
      <c r="IU16" s="76"/>
      <c r="IV16" s="76"/>
      <c r="IW16" s="76"/>
      <c r="IX16" s="76"/>
      <c r="IY16" s="76"/>
      <c r="IZ16" s="76"/>
      <c r="JA16" s="76"/>
      <c r="JB16" s="76"/>
      <c r="JC16" s="76"/>
      <c r="JD16" s="76"/>
      <c r="JE16" s="76"/>
      <c r="JF16" s="76"/>
      <c r="JG16" s="76"/>
      <c r="JH16" s="76"/>
      <c r="JI16" s="76"/>
      <c r="JJ16" s="76"/>
      <c r="JK16" s="76"/>
    </row>
    <row r="17" spans="1:271" ht="20.100000000000001" customHeight="1">
      <c r="A17" s="74"/>
      <c r="B17" s="79"/>
      <c r="C17" s="76"/>
      <c r="D17" s="76"/>
      <c r="E17" s="76"/>
      <c r="F17" s="76"/>
      <c r="G17" s="74"/>
      <c r="H17" s="74"/>
      <c r="I17" s="74"/>
      <c r="J17" s="74"/>
      <c r="K17" s="74"/>
      <c r="L17" s="74"/>
      <c r="M17" s="74"/>
      <c r="N17" s="74"/>
      <c r="O17" s="74"/>
      <c r="P17" s="74"/>
      <c r="Q17" s="74"/>
      <c r="R17" s="74"/>
      <c r="S17" s="74"/>
      <c r="T17" s="74"/>
      <c r="U17" s="74"/>
      <c r="V17" s="74"/>
      <c r="W17" s="74"/>
      <c r="X17" s="74"/>
      <c r="Y17" s="74"/>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6"/>
      <c r="GP17" s="76"/>
      <c r="GQ17" s="76"/>
      <c r="GR17" s="76"/>
      <c r="GS17" s="76"/>
      <c r="GT17" s="76"/>
      <c r="GU17" s="76"/>
      <c r="GV17" s="76"/>
      <c r="GW17" s="76"/>
      <c r="GX17" s="76"/>
      <c r="GY17" s="76"/>
      <c r="GZ17" s="76"/>
      <c r="HA17" s="76"/>
      <c r="HB17" s="76"/>
      <c r="HC17" s="76"/>
      <c r="HD17" s="76"/>
      <c r="HE17" s="76"/>
      <c r="HF17" s="76"/>
      <c r="HG17" s="76"/>
      <c r="HH17" s="76"/>
      <c r="HI17" s="76"/>
      <c r="HJ17" s="76"/>
      <c r="HK17" s="76"/>
      <c r="HL17" s="76"/>
      <c r="HM17" s="76"/>
      <c r="HN17" s="76"/>
      <c r="HO17" s="76"/>
      <c r="HP17" s="76"/>
      <c r="HQ17" s="76"/>
      <c r="HR17" s="76"/>
      <c r="HS17" s="76"/>
      <c r="HT17" s="76"/>
      <c r="HU17" s="76"/>
      <c r="HV17" s="76"/>
      <c r="HW17" s="76"/>
      <c r="HX17" s="76"/>
      <c r="HY17" s="76"/>
      <c r="HZ17" s="76"/>
      <c r="IA17" s="76"/>
      <c r="IB17" s="76"/>
      <c r="IC17" s="76"/>
      <c r="ID17" s="76"/>
      <c r="IE17" s="76"/>
      <c r="IF17" s="76"/>
      <c r="IG17" s="76"/>
      <c r="IH17" s="76"/>
      <c r="II17" s="76"/>
      <c r="IJ17" s="76"/>
      <c r="IK17" s="76"/>
      <c r="IL17" s="76"/>
      <c r="IM17" s="76"/>
      <c r="IN17" s="76"/>
      <c r="IO17" s="76"/>
      <c r="IP17" s="76"/>
      <c r="IQ17" s="76"/>
      <c r="IR17" s="76"/>
      <c r="IS17" s="76"/>
      <c r="IT17" s="76"/>
      <c r="IU17" s="76"/>
      <c r="IV17" s="76"/>
      <c r="IW17" s="76"/>
      <c r="IX17" s="76"/>
      <c r="IY17" s="76"/>
      <c r="IZ17" s="76"/>
      <c r="JA17" s="76"/>
      <c r="JB17" s="76"/>
      <c r="JC17" s="76"/>
      <c r="JD17" s="76"/>
      <c r="JE17" s="76"/>
      <c r="JF17" s="76"/>
      <c r="JG17" s="76"/>
      <c r="JH17" s="76"/>
      <c r="JI17" s="76"/>
      <c r="JJ17" s="76"/>
      <c r="JK17" s="76"/>
    </row>
    <row r="18" spans="1:271" ht="20.100000000000001" customHeight="1">
      <c r="A18" s="74"/>
      <c r="B18" s="80" t="s">
        <v>107</v>
      </c>
      <c r="C18" s="81"/>
      <c r="D18" s="80" t="s">
        <v>108</v>
      </c>
      <c r="E18" s="82"/>
      <c r="F18" s="80" t="s">
        <v>38</v>
      </c>
      <c r="G18" s="74"/>
      <c r="H18" s="74"/>
      <c r="I18" s="74"/>
      <c r="J18" s="74"/>
      <c r="K18" s="74"/>
      <c r="L18" s="74"/>
      <c r="M18" s="74"/>
      <c r="N18" s="74"/>
      <c r="O18" s="74"/>
      <c r="P18" s="74"/>
      <c r="Q18" s="74"/>
      <c r="R18" s="74"/>
      <c r="S18" s="74"/>
      <c r="T18" s="74"/>
      <c r="U18" s="74"/>
      <c r="V18" s="74"/>
      <c r="W18" s="74"/>
      <c r="X18" s="74"/>
      <c r="Y18" s="74"/>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c r="FK18" s="76"/>
      <c r="FL18" s="76"/>
      <c r="FM18" s="76"/>
      <c r="FN18" s="76"/>
      <c r="FO18" s="76"/>
      <c r="FP18" s="76"/>
      <c r="FQ18" s="76"/>
      <c r="FR18" s="76"/>
      <c r="FS18" s="76"/>
      <c r="FT18" s="76"/>
      <c r="FU18" s="76"/>
      <c r="FV18" s="76"/>
      <c r="FW18" s="76"/>
      <c r="FX18" s="76"/>
      <c r="FY18" s="76"/>
      <c r="FZ18" s="76"/>
      <c r="GA18" s="76"/>
      <c r="GB18" s="76"/>
      <c r="GC18" s="76"/>
      <c r="GD18" s="76"/>
      <c r="GE18" s="76"/>
      <c r="GF18" s="76"/>
      <c r="GG18" s="76"/>
      <c r="GH18" s="76"/>
      <c r="GI18" s="76"/>
      <c r="GJ18" s="76"/>
      <c r="GK18" s="76"/>
      <c r="GL18" s="76"/>
      <c r="GM18" s="76"/>
      <c r="GN18" s="76"/>
      <c r="GO18" s="76"/>
      <c r="GP18" s="76"/>
      <c r="GQ18" s="76"/>
      <c r="GR18" s="76"/>
      <c r="GS18" s="76"/>
      <c r="GT18" s="76"/>
      <c r="GU18" s="76"/>
      <c r="GV18" s="76"/>
      <c r="GW18" s="76"/>
      <c r="GX18" s="76"/>
      <c r="GY18" s="76"/>
      <c r="GZ18" s="76"/>
      <c r="HA18" s="76"/>
      <c r="HB18" s="76"/>
      <c r="HC18" s="76"/>
      <c r="HD18" s="76"/>
      <c r="HE18" s="76"/>
      <c r="HF18" s="76"/>
      <c r="HG18" s="76"/>
      <c r="HH18" s="76"/>
      <c r="HI18" s="76"/>
      <c r="HJ18" s="76"/>
      <c r="HK18" s="76"/>
      <c r="HL18" s="76"/>
      <c r="HM18" s="76"/>
      <c r="HN18" s="76"/>
      <c r="HO18" s="76"/>
      <c r="HP18" s="76"/>
      <c r="HQ18" s="76"/>
      <c r="HR18" s="76"/>
      <c r="HS18" s="76"/>
      <c r="HT18" s="76"/>
      <c r="HU18" s="76"/>
      <c r="HV18" s="76"/>
      <c r="HW18" s="76"/>
      <c r="HX18" s="76"/>
      <c r="HY18" s="76"/>
      <c r="HZ18" s="76"/>
      <c r="IA18" s="76"/>
      <c r="IB18" s="76"/>
      <c r="IC18" s="76"/>
      <c r="ID18" s="76"/>
      <c r="IE18" s="76"/>
      <c r="IF18" s="76"/>
      <c r="IG18" s="76"/>
      <c r="IH18" s="76"/>
      <c r="II18" s="76"/>
      <c r="IJ18" s="76"/>
      <c r="IK18" s="76"/>
      <c r="IL18" s="76"/>
      <c r="IM18" s="76"/>
      <c r="IN18" s="76"/>
      <c r="IO18" s="76"/>
      <c r="IP18" s="76"/>
      <c r="IQ18" s="76"/>
      <c r="IR18" s="76"/>
      <c r="IS18" s="76"/>
      <c r="IT18" s="76"/>
      <c r="IU18" s="76"/>
      <c r="IV18" s="76"/>
      <c r="IW18" s="76"/>
      <c r="IX18" s="76"/>
      <c r="IY18" s="76"/>
      <c r="IZ18" s="76"/>
      <c r="JA18" s="76"/>
      <c r="JB18" s="76"/>
      <c r="JC18" s="76"/>
      <c r="JD18" s="76"/>
      <c r="JE18" s="76"/>
      <c r="JF18" s="76"/>
      <c r="JG18" s="76"/>
      <c r="JH18" s="76"/>
      <c r="JI18" s="76"/>
      <c r="JJ18" s="76"/>
      <c r="JK18" s="76"/>
    </row>
    <row r="19" spans="1:271" ht="20.100000000000001" customHeight="1">
      <c r="A19" s="74"/>
      <c r="B19" s="53" t="s">
        <v>109</v>
      </c>
      <c r="C19" s="76"/>
      <c r="D19" s="53" t="s">
        <v>109</v>
      </c>
      <c r="E19" s="76"/>
      <c r="F19" s="179" t="s">
        <v>187</v>
      </c>
      <c r="G19" s="74"/>
      <c r="H19" s="74"/>
      <c r="I19" s="74"/>
      <c r="J19" s="74"/>
      <c r="K19" s="180"/>
      <c r="L19" s="74"/>
      <c r="M19" s="74"/>
      <c r="N19" s="74"/>
      <c r="O19" s="74"/>
      <c r="P19" s="74"/>
      <c r="Q19" s="74"/>
      <c r="R19" s="74"/>
      <c r="S19" s="74"/>
      <c r="T19" s="74"/>
      <c r="U19" s="74"/>
      <c r="V19" s="74"/>
      <c r="W19" s="74"/>
      <c r="X19" s="74"/>
      <c r="Y19" s="74"/>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c r="EI19" s="76"/>
      <c r="EJ19" s="76"/>
      <c r="EK19" s="76"/>
      <c r="EL19" s="76"/>
      <c r="EM19" s="76"/>
      <c r="EN19" s="76"/>
      <c r="EO19" s="76"/>
      <c r="EP19" s="76"/>
      <c r="EQ19" s="76"/>
      <c r="ER19" s="76"/>
      <c r="ES19" s="76"/>
      <c r="ET19" s="76"/>
      <c r="EU19" s="76"/>
      <c r="EV19" s="76"/>
      <c r="EW19" s="76"/>
      <c r="EX19" s="76"/>
      <c r="EY19" s="76"/>
      <c r="EZ19" s="76"/>
      <c r="FA19" s="76"/>
      <c r="FB19" s="76"/>
      <c r="FC19" s="76"/>
      <c r="FD19" s="76"/>
      <c r="FE19" s="76"/>
      <c r="FF19" s="76"/>
      <c r="FG19" s="76"/>
      <c r="FH19" s="76"/>
      <c r="FI19" s="76"/>
      <c r="FJ19" s="76"/>
      <c r="FK19" s="76"/>
      <c r="FL19" s="76"/>
      <c r="FM19" s="76"/>
      <c r="FN19" s="76"/>
      <c r="FO19" s="76"/>
      <c r="FP19" s="76"/>
      <c r="FQ19" s="76"/>
      <c r="FR19" s="76"/>
      <c r="FS19" s="76"/>
      <c r="FT19" s="76"/>
      <c r="FU19" s="76"/>
      <c r="FV19" s="76"/>
      <c r="FW19" s="76"/>
      <c r="FX19" s="76"/>
      <c r="FY19" s="76"/>
      <c r="FZ19" s="76"/>
      <c r="GA19" s="76"/>
      <c r="GB19" s="76"/>
      <c r="GC19" s="76"/>
      <c r="GD19" s="76"/>
      <c r="GE19" s="76"/>
      <c r="GF19" s="76"/>
      <c r="GG19" s="76"/>
      <c r="GH19" s="76"/>
      <c r="GI19" s="76"/>
      <c r="GJ19" s="76"/>
      <c r="GK19" s="76"/>
      <c r="GL19" s="76"/>
      <c r="GM19" s="76"/>
      <c r="GN19" s="76"/>
      <c r="GO19" s="76"/>
      <c r="GP19" s="76"/>
      <c r="GQ19" s="76"/>
      <c r="GR19" s="76"/>
      <c r="GS19" s="76"/>
      <c r="GT19" s="76"/>
      <c r="GU19" s="76"/>
      <c r="GV19" s="76"/>
      <c r="GW19" s="76"/>
      <c r="GX19" s="76"/>
      <c r="GY19" s="76"/>
      <c r="GZ19" s="76"/>
      <c r="HA19" s="76"/>
      <c r="HB19" s="76"/>
      <c r="HC19" s="76"/>
      <c r="HD19" s="76"/>
      <c r="HE19" s="76"/>
      <c r="HF19" s="76"/>
      <c r="HG19" s="76"/>
      <c r="HH19" s="76"/>
      <c r="HI19" s="76"/>
      <c r="HJ19" s="76"/>
      <c r="HK19" s="76"/>
      <c r="HL19" s="76"/>
      <c r="HM19" s="76"/>
      <c r="HN19" s="76"/>
      <c r="HO19" s="76"/>
      <c r="HP19" s="76"/>
      <c r="HQ19" s="76"/>
      <c r="HR19" s="76"/>
      <c r="HS19" s="76"/>
      <c r="HT19" s="76"/>
      <c r="HU19" s="76"/>
      <c r="HV19" s="76"/>
      <c r="HW19" s="76"/>
      <c r="HX19" s="76"/>
      <c r="HY19" s="76"/>
      <c r="HZ19" s="76"/>
      <c r="IA19" s="76"/>
      <c r="IB19" s="76"/>
      <c r="IC19" s="76"/>
      <c r="ID19" s="76"/>
      <c r="IE19" s="76"/>
      <c r="IF19" s="76"/>
      <c r="IG19" s="76"/>
      <c r="IH19" s="76"/>
      <c r="II19" s="76"/>
      <c r="IJ19" s="76"/>
      <c r="IK19" s="76"/>
      <c r="IL19" s="76"/>
      <c r="IM19" s="76"/>
      <c r="IN19" s="76"/>
      <c r="IO19" s="76"/>
      <c r="IP19" s="76"/>
      <c r="IQ19" s="76"/>
      <c r="IR19" s="76"/>
      <c r="IS19" s="76"/>
      <c r="IT19" s="76"/>
      <c r="IU19" s="76"/>
      <c r="IV19" s="76"/>
      <c r="IW19" s="76"/>
      <c r="IX19" s="76"/>
      <c r="IY19" s="76"/>
      <c r="IZ19" s="76"/>
      <c r="JA19" s="76"/>
      <c r="JB19" s="76"/>
      <c r="JC19" s="76"/>
      <c r="JD19" s="76"/>
      <c r="JE19" s="76"/>
      <c r="JF19" s="76"/>
      <c r="JG19" s="76"/>
      <c r="JH19" s="76"/>
      <c r="JI19" s="76"/>
      <c r="JJ19" s="76"/>
      <c r="JK19" s="76"/>
    </row>
    <row r="20" spans="1:271" ht="20.100000000000001" customHeight="1" thickBot="1">
      <c r="A20" s="74"/>
      <c r="C20" s="76"/>
      <c r="D20" s="76"/>
      <c r="E20" s="76"/>
      <c r="F20" s="7"/>
      <c r="G20" s="74"/>
      <c r="H20" s="74"/>
      <c r="I20" s="74"/>
      <c r="J20" s="74"/>
      <c r="K20" s="180"/>
      <c r="L20" s="74"/>
      <c r="M20" s="74"/>
      <c r="N20" s="74"/>
      <c r="O20" s="74"/>
      <c r="P20" s="74"/>
      <c r="Q20" s="74"/>
      <c r="R20" s="74"/>
      <c r="S20" s="74"/>
      <c r="T20" s="74"/>
      <c r="U20" s="74"/>
      <c r="V20" s="74"/>
      <c r="W20" s="74"/>
      <c r="X20" s="74"/>
      <c r="Y20" s="74"/>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c r="IB20" s="76"/>
      <c r="IC20" s="76"/>
      <c r="ID20" s="76"/>
      <c r="IE20" s="76"/>
      <c r="IF20" s="76"/>
      <c r="IG20" s="76"/>
      <c r="IH20" s="76"/>
      <c r="II20" s="76"/>
      <c r="IJ20" s="76"/>
      <c r="IK20" s="76"/>
      <c r="IL20" s="76"/>
      <c r="IM20" s="76"/>
      <c r="IN20" s="76"/>
      <c r="IO20" s="76"/>
      <c r="IP20" s="76"/>
      <c r="IQ20" s="76"/>
      <c r="IR20" s="76"/>
      <c r="IS20" s="76"/>
      <c r="IT20" s="76"/>
      <c r="IU20" s="76"/>
      <c r="IV20" s="76"/>
      <c r="IW20" s="76"/>
      <c r="IX20" s="76"/>
      <c r="IY20" s="76"/>
      <c r="IZ20" s="76"/>
      <c r="JA20" s="76"/>
      <c r="JB20" s="76"/>
      <c r="JC20" s="76"/>
      <c r="JD20" s="76"/>
      <c r="JE20" s="76"/>
      <c r="JF20" s="76"/>
      <c r="JG20" s="76"/>
      <c r="JH20" s="76"/>
      <c r="JI20" s="76"/>
      <c r="JJ20" s="76"/>
      <c r="JK20" s="76"/>
    </row>
    <row r="21" spans="1:271" ht="20.100000000000001" customHeight="1" thickTop="1" thickBot="1">
      <c r="A21" s="74"/>
      <c r="B21" s="209" t="s">
        <v>216</v>
      </c>
      <c r="C21" s="208"/>
      <c r="D21" s="208"/>
      <c r="E21" s="208"/>
      <c r="F21" s="222" t="s">
        <v>218</v>
      </c>
      <c r="G21" s="74"/>
      <c r="H21" s="74"/>
      <c r="I21" s="74"/>
      <c r="J21" s="74"/>
      <c r="K21" s="74"/>
      <c r="L21" s="74"/>
      <c r="M21" s="74"/>
      <c r="N21" s="74"/>
      <c r="O21" s="74"/>
      <c r="P21" s="74"/>
      <c r="Q21" s="74"/>
      <c r="R21" s="74"/>
      <c r="S21" s="74"/>
      <c r="T21" s="74"/>
      <c r="U21" s="74"/>
      <c r="V21" s="74"/>
      <c r="W21" s="74"/>
      <c r="X21" s="74"/>
      <c r="Y21" s="74"/>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c r="IK21" s="76"/>
      <c r="IL21" s="76"/>
      <c r="IM21" s="76"/>
      <c r="IN21" s="76"/>
      <c r="IO21" s="76"/>
      <c r="IP21" s="76"/>
      <c r="IQ21" s="76"/>
      <c r="IR21" s="76"/>
      <c r="IS21" s="76"/>
      <c r="IT21" s="76"/>
      <c r="IU21" s="76"/>
      <c r="IV21" s="76"/>
      <c r="IW21" s="76"/>
      <c r="IX21" s="76"/>
      <c r="IY21" s="76"/>
      <c r="IZ21" s="76"/>
      <c r="JA21" s="76"/>
      <c r="JB21" s="76"/>
      <c r="JC21" s="76"/>
      <c r="JD21" s="76"/>
      <c r="JE21" s="76"/>
      <c r="JF21" s="76"/>
      <c r="JG21" s="76"/>
      <c r="JH21" s="76"/>
      <c r="JI21" s="76"/>
      <c r="JJ21" s="76"/>
      <c r="JK21" s="76"/>
    </row>
    <row r="22" spans="1:271" ht="12" customHeight="1" thickTop="1">
      <c r="A22" s="74"/>
      <c r="B22" s="83"/>
      <c r="C22" s="83"/>
      <c r="D22" s="83"/>
      <c r="E22" s="83"/>
      <c r="F22" s="83"/>
      <c r="G22" s="74"/>
      <c r="H22" s="74"/>
      <c r="I22" s="74"/>
      <c r="J22" s="74"/>
      <c r="K22" s="74"/>
      <c r="L22" s="74"/>
      <c r="M22" s="74"/>
      <c r="N22" s="74"/>
      <c r="O22" s="74"/>
      <c r="P22" s="74"/>
      <c r="Q22" s="74"/>
      <c r="R22" s="74"/>
      <c r="S22" s="74"/>
      <c r="T22" s="74"/>
      <c r="U22" s="74"/>
      <c r="V22" s="74"/>
      <c r="W22" s="74"/>
      <c r="X22" s="74"/>
      <c r="Y22" s="74"/>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c r="EI22" s="76"/>
      <c r="EJ22" s="76"/>
      <c r="EK22" s="76"/>
      <c r="EL22" s="76"/>
      <c r="EM22" s="76"/>
      <c r="EN22" s="76"/>
      <c r="EO22" s="76"/>
      <c r="EP22" s="76"/>
      <c r="EQ22" s="76"/>
      <c r="ER22" s="76"/>
      <c r="ES22" s="76"/>
      <c r="ET22" s="76"/>
      <c r="EU22" s="76"/>
      <c r="EV22" s="76"/>
      <c r="EW22" s="76"/>
      <c r="EX22" s="76"/>
      <c r="EY22" s="76"/>
      <c r="EZ22" s="76"/>
      <c r="FA22" s="76"/>
      <c r="FB22" s="76"/>
      <c r="FC22" s="76"/>
      <c r="FD22" s="76"/>
      <c r="FE22" s="76"/>
      <c r="FF22" s="76"/>
      <c r="FG22" s="76"/>
      <c r="FH22" s="76"/>
      <c r="FI22" s="76"/>
      <c r="FJ22" s="76"/>
      <c r="FK22" s="76"/>
      <c r="FL22" s="76"/>
      <c r="FM22" s="76"/>
      <c r="FN22" s="76"/>
      <c r="FO22" s="76"/>
      <c r="FP22" s="76"/>
      <c r="FQ22" s="76"/>
      <c r="FR22" s="76"/>
      <c r="FS22" s="76"/>
      <c r="FT22" s="76"/>
      <c r="FU22" s="76"/>
      <c r="FV22" s="76"/>
      <c r="FW22" s="76"/>
      <c r="FX22" s="76"/>
      <c r="FY22" s="76"/>
      <c r="FZ22" s="76"/>
      <c r="GA22" s="76"/>
      <c r="GB22" s="76"/>
      <c r="GC22" s="76"/>
      <c r="GD22" s="76"/>
      <c r="GE22" s="76"/>
      <c r="GF22" s="76"/>
      <c r="GG22" s="76"/>
      <c r="GH22" s="76"/>
      <c r="GI22" s="76"/>
      <c r="GJ22" s="76"/>
      <c r="GK22" s="76"/>
      <c r="GL22" s="76"/>
      <c r="GM22" s="76"/>
      <c r="GN22" s="76"/>
      <c r="GO22" s="76"/>
      <c r="GP22" s="76"/>
      <c r="GQ22" s="76"/>
      <c r="GR22" s="76"/>
      <c r="GS22" s="76"/>
      <c r="GT22" s="76"/>
      <c r="GU22" s="76"/>
      <c r="GV22" s="76"/>
      <c r="GW22" s="76"/>
      <c r="GX22" s="76"/>
      <c r="GY22" s="76"/>
      <c r="GZ22" s="76"/>
      <c r="HA22" s="76"/>
      <c r="HB22" s="76"/>
      <c r="HC22" s="76"/>
      <c r="HD22" s="76"/>
      <c r="HE22" s="76"/>
      <c r="HF22" s="76"/>
      <c r="HG22" s="76"/>
      <c r="HH22" s="76"/>
      <c r="HI22" s="76"/>
      <c r="HJ22" s="76"/>
      <c r="HK22" s="76"/>
      <c r="HL22" s="76"/>
      <c r="HM22" s="76"/>
      <c r="HN22" s="76"/>
      <c r="HO22" s="76"/>
      <c r="HP22" s="76"/>
      <c r="HQ22" s="76"/>
      <c r="HR22" s="76"/>
      <c r="HS22" s="76"/>
      <c r="HT22" s="76"/>
      <c r="HU22" s="76"/>
      <c r="HV22" s="76"/>
      <c r="HW22" s="76"/>
      <c r="HX22" s="76"/>
      <c r="HY22" s="76"/>
      <c r="HZ22" s="76"/>
      <c r="IA22" s="76"/>
      <c r="IB22" s="76"/>
      <c r="IC22" s="76"/>
      <c r="ID22" s="76"/>
      <c r="IE22" s="76"/>
      <c r="IF22" s="76"/>
      <c r="IG22" s="76"/>
      <c r="IH22" s="76"/>
      <c r="II22" s="76"/>
      <c r="IJ22" s="76"/>
      <c r="IK22" s="76"/>
      <c r="IL22" s="76"/>
      <c r="IM22" s="76"/>
      <c r="IN22" s="76"/>
      <c r="IO22" s="76"/>
      <c r="IP22" s="76"/>
      <c r="IQ22" s="76"/>
      <c r="IR22" s="76"/>
      <c r="IS22" s="76"/>
      <c r="IT22" s="76"/>
      <c r="IU22" s="76"/>
      <c r="IV22" s="76"/>
      <c r="IW22" s="76"/>
      <c r="IX22" s="76"/>
      <c r="IY22" s="76"/>
      <c r="IZ22" s="76"/>
      <c r="JA22" s="76"/>
      <c r="JB22" s="76"/>
      <c r="JC22" s="76"/>
      <c r="JD22" s="76"/>
      <c r="JE22" s="76"/>
      <c r="JF22" s="76"/>
      <c r="JG22" s="76"/>
      <c r="JH22" s="76"/>
      <c r="JI22" s="76"/>
      <c r="JJ22" s="76"/>
      <c r="JK22" s="76"/>
    </row>
    <row r="23" spans="1:271" ht="12" customHeight="1">
      <c r="A23" s="74"/>
      <c r="B23" s="84" t="s">
        <v>110</v>
      </c>
      <c r="C23" s="85"/>
      <c r="D23" s="85"/>
      <c r="E23" s="85"/>
      <c r="F23" s="85"/>
      <c r="G23" s="74"/>
      <c r="H23" s="74"/>
      <c r="I23" s="74"/>
      <c r="J23" s="74"/>
      <c r="K23" s="74"/>
      <c r="L23" s="74"/>
      <c r="M23" s="74"/>
      <c r="N23" s="74"/>
      <c r="O23" s="74"/>
      <c r="P23" s="74"/>
      <c r="Q23" s="74"/>
      <c r="R23" s="74"/>
      <c r="S23" s="74"/>
      <c r="T23" s="74"/>
      <c r="U23" s="74"/>
      <c r="V23" s="74"/>
      <c r="W23" s="74"/>
      <c r="X23" s="74"/>
      <c r="Y23" s="74"/>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c r="IK23" s="76"/>
      <c r="IL23" s="76"/>
      <c r="IM23" s="76"/>
      <c r="IN23" s="76"/>
      <c r="IO23" s="76"/>
      <c r="IP23" s="76"/>
      <c r="IQ23" s="76"/>
      <c r="IR23" s="76"/>
      <c r="IS23" s="76"/>
      <c r="IT23" s="76"/>
      <c r="IU23" s="76"/>
      <c r="IV23" s="76"/>
      <c r="IW23" s="76"/>
      <c r="IX23" s="76"/>
      <c r="IY23" s="76"/>
      <c r="IZ23" s="76"/>
      <c r="JA23" s="76"/>
      <c r="JB23" s="76"/>
      <c r="JC23" s="76"/>
      <c r="JD23" s="76"/>
      <c r="JE23" s="76"/>
      <c r="JF23" s="76"/>
      <c r="JG23" s="76"/>
      <c r="JH23" s="76"/>
      <c r="JI23" s="76"/>
      <c r="JJ23" s="76"/>
      <c r="JK23" s="76"/>
    </row>
    <row r="24" spans="1:271" ht="12" customHeight="1">
      <c r="A24" s="74"/>
      <c r="B24" s="84" t="s">
        <v>111</v>
      </c>
      <c r="C24" s="86"/>
      <c r="D24" s="86"/>
      <c r="E24" s="86"/>
      <c r="F24" s="86"/>
      <c r="G24" s="74"/>
      <c r="H24" s="74"/>
      <c r="I24" s="74"/>
      <c r="J24" s="74"/>
      <c r="K24" s="74"/>
      <c r="L24" s="74"/>
      <c r="M24" s="74"/>
      <c r="N24" s="74"/>
      <c r="O24" s="74"/>
      <c r="P24" s="74"/>
      <c r="Q24" s="74"/>
      <c r="R24" s="74"/>
      <c r="S24" s="74"/>
      <c r="T24" s="74"/>
      <c r="U24" s="74"/>
      <c r="V24" s="74"/>
      <c r="W24" s="74"/>
      <c r="X24" s="74"/>
      <c r="Y24" s="74"/>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c r="IW24" s="76"/>
      <c r="IX24" s="76"/>
      <c r="IY24" s="76"/>
      <c r="IZ24" s="76"/>
      <c r="JA24" s="76"/>
      <c r="JB24" s="76"/>
      <c r="JC24" s="76"/>
      <c r="JD24" s="76"/>
      <c r="JE24" s="76"/>
      <c r="JF24" s="76"/>
      <c r="JG24" s="76"/>
      <c r="JH24" s="76"/>
      <c r="JI24" s="76"/>
      <c r="JJ24" s="76"/>
      <c r="JK24" s="76"/>
    </row>
    <row r="25" spans="1:271" ht="12" customHeight="1">
      <c r="A25" s="74"/>
      <c r="B25" s="83"/>
      <c r="C25" s="83"/>
      <c r="D25" s="83"/>
      <c r="E25" s="83"/>
      <c r="F25" s="83"/>
      <c r="G25" s="74"/>
      <c r="H25" s="74"/>
      <c r="I25" s="74"/>
      <c r="J25" s="74"/>
      <c r="K25" s="74"/>
      <c r="L25" s="74"/>
      <c r="M25" s="74"/>
      <c r="N25" s="74"/>
      <c r="O25" s="74"/>
      <c r="P25" s="74"/>
      <c r="Q25" s="74"/>
      <c r="R25" s="74"/>
      <c r="S25" s="74"/>
      <c r="T25" s="74"/>
      <c r="U25" s="74"/>
      <c r="V25" s="74"/>
      <c r="W25" s="74"/>
      <c r="X25" s="74"/>
      <c r="Y25" s="74"/>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c r="EI25" s="76"/>
      <c r="EJ25" s="76"/>
      <c r="EK25" s="76"/>
      <c r="EL25" s="76"/>
      <c r="EM25" s="76"/>
      <c r="EN25" s="76"/>
      <c r="EO25" s="76"/>
      <c r="EP25" s="76"/>
      <c r="EQ25" s="76"/>
      <c r="ER25" s="76"/>
      <c r="ES25" s="76"/>
      <c r="ET25" s="76"/>
      <c r="EU25" s="76"/>
      <c r="EV25" s="76"/>
      <c r="EW25" s="76"/>
      <c r="EX25" s="76"/>
      <c r="EY25" s="76"/>
      <c r="EZ25" s="76"/>
      <c r="FA25" s="76"/>
      <c r="FB25" s="76"/>
      <c r="FC25" s="76"/>
      <c r="FD25" s="76"/>
      <c r="FE25" s="76"/>
      <c r="FF25" s="76"/>
      <c r="FG25" s="76"/>
      <c r="FH25" s="76"/>
      <c r="FI25" s="76"/>
      <c r="FJ25" s="76"/>
      <c r="FK25" s="76"/>
      <c r="FL25" s="76"/>
      <c r="FM25" s="76"/>
      <c r="FN25" s="76"/>
      <c r="FO25" s="76"/>
      <c r="FP25" s="76"/>
      <c r="FQ25" s="76"/>
      <c r="FR25" s="76"/>
      <c r="FS25" s="76"/>
      <c r="FT25" s="76"/>
      <c r="FU25" s="76"/>
      <c r="FV25" s="76"/>
      <c r="FW25" s="76"/>
      <c r="FX25" s="76"/>
      <c r="FY25" s="76"/>
      <c r="FZ25" s="76"/>
      <c r="GA25" s="76"/>
      <c r="GB25" s="76"/>
      <c r="GC25" s="76"/>
      <c r="GD25" s="76"/>
      <c r="GE25" s="76"/>
      <c r="GF25" s="76"/>
      <c r="GG25" s="76"/>
      <c r="GH25" s="76"/>
      <c r="GI25" s="76"/>
      <c r="GJ25" s="76"/>
      <c r="GK25" s="76"/>
      <c r="GL25" s="76"/>
      <c r="GM25" s="76"/>
      <c r="GN25" s="76"/>
      <c r="GO25" s="76"/>
      <c r="GP25" s="76"/>
      <c r="GQ25" s="76"/>
      <c r="GR25" s="76"/>
      <c r="GS25" s="76"/>
      <c r="GT25" s="76"/>
      <c r="GU25" s="76"/>
      <c r="GV25" s="76"/>
      <c r="GW25" s="76"/>
      <c r="GX25" s="76"/>
      <c r="GY25" s="76"/>
      <c r="GZ25" s="76"/>
      <c r="HA25" s="76"/>
      <c r="HB25" s="76"/>
      <c r="HC25" s="76"/>
      <c r="HD25" s="76"/>
      <c r="HE25" s="76"/>
      <c r="HF25" s="76"/>
      <c r="HG25" s="76"/>
      <c r="HH25" s="76"/>
      <c r="HI25" s="76"/>
      <c r="HJ25" s="76"/>
      <c r="HK25" s="76"/>
      <c r="HL25" s="76"/>
      <c r="HM25" s="76"/>
      <c r="HN25" s="76"/>
      <c r="HO25" s="76"/>
      <c r="HP25" s="76"/>
      <c r="HQ25" s="76"/>
      <c r="HR25" s="76"/>
      <c r="HS25" s="76"/>
      <c r="HT25" s="76"/>
      <c r="HU25" s="76"/>
      <c r="HV25" s="76"/>
      <c r="HW25" s="76"/>
      <c r="HX25" s="76"/>
      <c r="HY25" s="76"/>
      <c r="HZ25" s="76"/>
      <c r="IA25" s="76"/>
      <c r="IB25" s="76"/>
      <c r="IC25" s="76"/>
      <c r="ID25" s="76"/>
      <c r="IE25" s="76"/>
      <c r="IF25" s="76"/>
      <c r="IG25" s="76"/>
      <c r="IH25" s="76"/>
      <c r="II25" s="76"/>
      <c r="IJ25" s="76"/>
      <c r="IK25" s="76"/>
      <c r="IL25" s="76"/>
      <c r="IM25" s="76"/>
      <c r="IN25" s="76"/>
      <c r="IO25" s="76"/>
      <c r="IP25" s="76"/>
      <c r="IQ25" s="76"/>
      <c r="IR25" s="76"/>
      <c r="IS25" s="76"/>
      <c r="IT25" s="76"/>
      <c r="IU25" s="76"/>
      <c r="IV25" s="76"/>
      <c r="IW25" s="76"/>
      <c r="IX25" s="76"/>
      <c r="IY25" s="76"/>
      <c r="IZ25" s="76"/>
      <c r="JA25" s="76"/>
      <c r="JB25" s="76"/>
      <c r="JC25" s="76"/>
      <c r="JD25" s="76"/>
      <c r="JE25" s="76"/>
      <c r="JF25" s="76"/>
      <c r="JG25" s="76"/>
      <c r="JH25" s="76"/>
      <c r="JI25" s="76"/>
      <c r="JJ25" s="76"/>
      <c r="JK25" s="76"/>
    </row>
    <row r="26" spans="1:271" ht="20.100000000000001" customHeight="1">
      <c r="A26" s="74"/>
      <c r="B26" s="344" t="s">
        <v>220</v>
      </c>
      <c r="C26" s="344"/>
      <c r="D26" s="344"/>
      <c r="E26" s="344"/>
      <c r="F26" s="210" t="s">
        <v>213</v>
      </c>
      <c r="G26" s="74"/>
      <c r="H26" s="74"/>
      <c r="I26" s="74"/>
      <c r="J26" s="74"/>
      <c r="K26" s="74"/>
      <c r="L26" s="74"/>
      <c r="M26" s="74"/>
      <c r="N26" s="74"/>
      <c r="O26" s="74"/>
      <c r="P26" s="74"/>
      <c r="Q26" s="74"/>
      <c r="R26" s="74"/>
      <c r="S26" s="74"/>
      <c r="T26" s="74"/>
      <c r="U26" s="74"/>
      <c r="V26" s="74"/>
      <c r="W26" s="74"/>
      <c r="X26" s="74"/>
      <c r="Y26" s="74"/>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c r="EI26" s="76"/>
      <c r="EJ26" s="76"/>
      <c r="EK26" s="76"/>
      <c r="EL26" s="76"/>
      <c r="EM26" s="76"/>
      <c r="EN26" s="76"/>
      <c r="EO26" s="76"/>
      <c r="EP26" s="76"/>
      <c r="EQ26" s="76"/>
      <c r="ER26" s="76"/>
      <c r="ES26" s="76"/>
      <c r="ET26" s="76"/>
      <c r="EU26" s="76"/>
      <c r="EV26" s="76"/>
      <c r="EW26" s="76"/>
      <c r="EX26" s="76"/>
      <c r="EY26" s="76"/>
      <c r="EZ26" s="76"/>
      <c r="FA26" s="76"/>
      <c r="FB26" s="76"/>
      <c r="FC26" s="76"/>
      <c r="FD26" s="76"/>
      <c r="FE26" s="76"/>
      <c r="FF26" s="76"/>
      <c r="FG26" s="76"/>
      <c r="FH26" s="76"/>
      <c r="FI26" s="76"/>
      <c r="FJ26" s="76"/>
      <c r="FK26" s="76"/>
      <c r="FL26" s="76"/>
      <c r="FM26" s="76"/>
      <c r="FN26" s="76"/>
      <c r="FO26" s="76"/>
      <c r="FP26" s="76"/>
      <c r="FQ26" s="76"/>
      <c r="FR26" s="76"/>
      <c r="FS26" s="76"/>
      <c r="FT26" s="76"/>
      <c r="FU26" s="76"/>
      <c r="FV26" s="76"/>
      <c r="FW26" s="76"/>
      <c r="FX26" s="76"/>
      <c r="FY26" s="76"/>
      <c r="FZ26" s="76"/>
      <c r="GA26" s="76"/>
      <c r="GB26" s="76"/>
      <c r="GC26" s="76"/>
      <c r="GD26" s="76"/>
      <c r="GE26" s="76"/>
      <c r="GF26" s="76"/>
      <c r="GG26" s="76"/>
      <c r="GH26" s="76"/>
      <c r="GI26" s="76"/>
      <c r="GJ26" s="76"/>
      <c r="GK26" s="76"/>
      <c r="GL26" s="76"/>
      <c r="GM26" s="76"/>
      <c r="GN26" s="76"/>
      <c r="GO26" s="76"/>
      <c r="GP26" s="76"/>
      <c r="GQ26" s="76"/>
      <c r="GR26" s="76"/>
      <c r="GS26" s="76"/>
      <c r="GT26" s="76"/>
      <c r="GU26" s="76"/>
      <c r="GV26" s="76"/>
      <c r="GW26" s="76"/>
      <c r="GX26" s="76"/>
      <c r="GY26" s="76"/>
      <c r="GZ26" s="76"/>
      <c r="HA26" s="76"/>
      <c r="HB26" s="76"/>
      <c r="HC26" s="76"/>
      <c r="HD26" s="76"/>
      <c r="HE26" s="76"/>
      <c r="HF26" s="76"/>
      <c r="HG26" s="76"/>
      <c r="HH26" s="76"/>
      <c r="HI26" s="76"/>
      <c r="HJ26" s="76"/>
      <c r="HK26" s="76"/>
      <c r="HL26" s="76"/>
      <c r="HM26" s="76"/>
      <c r="HN26" s="76"/>
      <c r="HO26" s="76"/>
      <c r="HP26" s="76"/>
      <c r="HQ26" s="76"/>
      <c r="HR26" s="76"/>
      <c r="HS26" s="76"/>
      <c r="HT26" s="76"/>
      <c r="HU26" s="76"/>
      <c r="HV26" s="76"/>
      <c r="HW26" s="76"/>
      <c r="HX26" s="76"/>
      <c r="HY26" s="76"/>
      <c r="HZ26" s="76"/>
      <c r="IA26" s="76"/>
      <c r="IB26" s="76"/>
      <c r="IC26" s="76"/>
      <c r="ID26" s="76"/>
      <c r="IE26" s="76"/>
      <c r="IF26" s="76"/>
      <c r="IG26" s="76"/>
      <c r="IH26" s="76"/>
      <c r="II26" s="76"/>
      <c r="IJ26" s="76"/>
      <c r="IK26" s="76"/>
      <c r="IL26" s="76"/>
      <c r="IM26" s="76"/>
      <c r="IN26" s="76"/>
      <c r="IO26" s="76"/>
      <c r="IP26" s="76"/>
      <c r="IQ26" s="76"/>
      <c r="IR26" s="76"/>
      <c r="IS26" s="76"/>
      <c r="IT26" s="76"/>
      <c r="IU26" s="76"/>
      <c r="IV26" s="76"/>
      <c r="IW26" s="76"/>
      <c r="IX26" s="76"/>
      <c r="IY26" s="76"/>
      <c r="IZ26" s="76"/>
      <c r="JA26" s="76"/>
      <c r="JB26" s="76"/>
      <c r="JC26" s="76"/>
      <c r="JD26" s="76"/>
      <c r="JE26" s="76"/>
      <c r="JF26" s="76"/>
      <c r="JG26" s="76"/>
      <c r="JH26" s="76"/>
      <c r="JI26" s="76"/>
      <c r="JJ26" s="76"/>
      <c r="JK26" s="76"/>
    </row>
    <row r="27" spans="1:271" ht="20.100000000000001" customHeight="1">
      <c r="A27" s="74"/>
      <c r="B27" s="344"/>
      <c r="C27" s="344"/>
      <c r="D27" s="344"/>
      <c r="E27" s="344"/>
      <c r="F27" s="210" t="s">
        <v>214</v>
      </c>
      <c r="G27" s="74"/>
      <c r="H27" s="74"/>
      <c r="I27" s="74"/>
      <c r="J27" s="74"/>
      <c r="K27" s="74"/>
      <c r="L27" s="74"/>
      <c r="M27" s="74"/>
      <c r="N27" s="74"/>
      <c r="O27" s="74"/>
      <c r="P27" s="74"/>
      <c r="Q27" s="74"/>
      <c r="R27" s="74"/>
      <c r="S27" s="74"/>
      <c r="T27" s="74"/>
      <c r="U27" s="74"/>
      <c r="V27" s="74"/>
      <c r="W27" s="74"/>
      <c r="X27" s="74"/>
      <c r="Y27" s="74"/>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c r="EI27" s="76"/>
      <c r="EJ27" s="76"/>
      <c r="EK27" s="76"/>
      <c r="EL27" s="76"/>
      <c r="EM27" s="76"/>
      <c r="EN27" s="76"/>
      <c r="EO27" s="76"/>
      <c r="EP27" s="76"/>
      <c r="EQ27" s="76"/>
      <c r="ER27" s="76"/>
      <c r="ES27" s="76"/>
      <c r="ET27" s="76"/>
      <c r="EU27" s="76"/>
      <c r="EV27" s="76"/>
      <c r="EW27" s="76"/>
      <c r="EX27" s="76"/>
      <c r="EY27" s="76"/>
      <c r="EZ27" s="76"/>
      <c r="FA27" s="76"/>
      <c r="FB27" s="76"/>
      <c r="FC27" s="76"/>
      <c r="FD27" s="76"/>
      <c r="FE27" s="76"/>
      <c r="FF27" s="76"/>
      <c r="FG27" s="76"/>
      <c r="FH27" s="76"/>
      <c r="FI27" s="76"/>
      <c r="FJ27" s="76"/>
      <c r="FK27" s="76"/>
      <c r="FL27" s="76"/>
      <c r="FM27" s="76"/>
      <c r="FN27" s="76"/>
      <c r="FO27" s="76"/>
      <c r="FP27" s="76"/>
      <c r="FQ27" s="76"/>
      <c r="FR27" s="76"/>
      <c r="FS27" s="76"/>
      <c r="FT27" s="76"/>
      <c r="FU27" s="76"/>
      <c r="FV27" s="76"/>
      <c r="FW27" s="76"/>
      <c r="FX27" s="76"/>
      <c r="FY27" s="76"/>
      <c r="FZ27" s="76"/>
      <c r="GA27" s="76"/>
      <c r="GB27" s="76"/>
      <c r="GC27" s="76"/>
      <c r="GD27" s="76"/>
      <c r="GE27" s="76"/>
      <c r="GF27" s="76"/>
      <c r="GG27" s="76"/>
      <c r="GH27" s="76"/>
      <c r="GI27" s="76"/>
      <c r="GJ27" s="76"/>
      <c r="GK27" s="76"/>
      <c r="GL27" s="76"/>
      <c r="GM27" s="76"/>
      <c r="GN27" s="76"/>
      <c r="GO27" s="76"/>
      <c r="GP27" s="76"/>
      <c r="GQ27" s="76"/>
      <c r="GR27" s="76"/>
      <c r="GS27" s="76"/>
      <c r="GT27" s="76"/>
      <c r="GU27" s="76"/>
      <c r="GV27" s="76"/>
      <c r="GW27" s="76"/>
      <c r="GX27" s="76"/>
      <c r="GY27" s="76"/>
      <c r="GZ27" s="76"/>
      <c r="HA27" s="76"/>
      <c r="HB27" s="76"/>
      <c r="HC27" s="76"/>
      <c r="HD27" s="76"/>
      <c r="HE27" s="76"/>
      <c r="HF27" s="76"/>
      <c r="HG27" s="76"/>
      <c r="HH27" s="76"/>
      <c r="HI27" s="76"/>
      <c r="HJ27" s="76"/>
      <c r="HK27" s="76"/>
      <c r="HL27" s="76"/>
      <c r="HM27" s="76"/>
      <c r="HN27" s="76"/>
      <c r="HO27" s="76"/>
      <c r="HP27" s="76"/>
      <c r="HQ27" s="76"/>
      <c r="HR27" s="76"/>
      <c r="HS27" s="76"/>
      <c r="HT27" s="76"/>
      <c r="HU27" s="76"/>
      <c r="HV27" s="76"/>
      <c r="HW27" s="76"/>
      <c r="HX27" s="76"/>
      <c r="HY27" s="76"/>
      <c r="HZ27" s="76"/>
      <c r="IA27" s="76"/>
      <c r="IB27" s="76"/>
      <c r="IC27" s="76"/>
      <c r="ID27" s="76"/>
      <c r="IE27" s="76"/>
      <c r="IF27" s="76"/>
      <c r="IG27" s="76"/>
      <c r="IH27" s="76"/>
      <c r="II27" s="76"/>
      <c r="IJ27" s="76"/>
      <c r="IK27" s="76"/>
      <c r="IL27" s="76"/>
      <c r="IM27" s="76"/>
      <c r="IN27" s="76"/>
      <c r="IO27" s="76"/>
      <c r="IP27" s="76"/>
      <c r="IQ27" s="76"/>
      <c r="IR27" s="76"/>
      <c r="IS27" s="76"/>
      <c r="IT27" s="76"/>
      <c r="IU27" s="76"/>
      <c r="IV27" s="76"/>
      <c r="IW27" s="76"/>
      <c r="IX27" s="76"/>
      <c r="IY27" s="76"/>
      <c r="IZ27" s="76"/>
      <c r="JA27" s="76"/>
      <c r="JB27" s="76"/>
      <c r="JC27" s="76"/>
      <c r="JD27" s="76"/>
      <c r="JE27" s="76"/>
      <c r="JF27" s="76"/>
      <c r="JG27" s="76"/>
      <c r="JH27" s="76"/>
      <c r="JI27" s="76"/>
      <c r="JJ27" s="76"/>
      <c r="JK27" s="76"/>
    </row>
    <row r="28" spans="1:271" ht="20.100000000000001" customHeight="1">
      <c r="A28" s="74"/>
      <c r="B28" s="74"/>
      <c r="C28" s="74"/>
      <c r="D28" s="74"/>
      <c r="E28" s="74"/>
      <c r="F28" s="74"/>
      <c r="G28" s="74"/>
      <c r="H28" s="74"/>
      <c r="I28" s="74"/>
      <c r="J28" s="74"/>
      <c r="K28" s="74"/>
      <c r="L28" s="74"/>
      <c r="M28" s="74"/>
      <c r="N28" s="74"/>
      <c r="O28" s="74"/>
      <c r="P28" s="74"/>
      <c r="Q28" s="74"/>
      <c r="R28" s="74"/>
      <c r="S28" s="74"/>
      <c r="T28" s="74"/>
      <c r="U28" s="74"/>
      <c r="V28" s="74"/>
      <c r="W28" s="74"/>
      <c r="X28" s="74"/>
      <c r="Y28" s="74"/>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c r="IQ28" s="76"/>
      <c r="IR28" s="76"/>
      <c r="IS28" s="76"/>
      <c r="IT28" s="76"/>
      <c r="IU28" s="76"/>
      <c r="IV28" s="76"/>
      <c r="IW28" s="76"/>
      <c r="IX28" s="76"/>
      <c r="IY28" s="76"/>
      <c r="IZ28" s="76"/>
      <c r="JA28" s="76"/>
      <c r="JB28" s="76"/>
      <c r="JC28" s="76"/>
      <c r="JD28" s="76"/>
      <c r="JE28" s="76"/>
      <c r="JF28" s="76"/>
      <c r="JG28" s="76"/>
      <c r="JH28" s="76"/>
      <c r="JI28" s="76"/>
      <c r="JJ28" s="76"/>
      <c r="JK28" s="76"/>
    </row>
    <row r="29" spans="1:271" ht="20.100000000000001" customHeight="1">
      <c r="A29" s="74"/>
      <c r="B29" s="74"/>
      <c r="C29" s="74"/>
      <c r="D29" s="74"/>
      <c r="E29" s="74"/>
      <c r="F29" s="74"/>
      <c r="G29" s="74"/>
      <c r="H29" s="74"/>
      <c r="I29" s="74"/>
      <c r="J29" s="74"/>
      <c r="K29" s="74"/>
      <c r="L29" s="74"/>
      <c r="M29" s="74"/>
      <c r="N29" s="74"/>
      <c r="O29" s="74"/>
      <c r="P29" s="74"/>
      <c r="Q29" s="74"/>
      <c r="R29" s="74"/>
      <c r="S29" s="74"/>
      <c r="T29" s="74"/>
      <c r="U29" s="74"/>
      <c r="V29" s="74"/>
      <c r="W29" s="74"/>
      <c r="X29" s="74"/>
      <c r="Y29" s="74"/>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c r="HP29" s="76"/>
      <c r="HQ29" s="76"/>
      <c r="HR29" s="76"/>
      <c r="HS29" s="76"/>
      <c r="HT29" s="76"/>
      <c r="HU29" s="76"/>
      <c r="HV29" s="76"/>
      <c r="HW29" s="76"/>
      <c r="HX29" s="76"/>
      <c r="HY29" s="76"/>
      <c r="HZ29" s="76"/>
      <c r="IA29" s="76"/>
      <c r="IB29" s="76"/>
      <c r="IC29" s="76"/>
      <c r="ID29" s="76"/>
      <c r="IE29" s="76"/>
      <c r="IF29" s="76"/>
      <c r="IG29" s="76"/>
      <c r="IH29" s="76"/>
      <c r="II29" s="76"/>
      <c r="IJ29" s="76"/>
      <c r="IK29" s="76"/>
      <c r="IL29" s="76"/>
      <c r="IM29" s="76"/>
      <c r="IN29" s="76"/>
      <c r="IO29" s="76"/>
      <c r="IP29" s="76"/>
      <c r="IQ29" s="76"/>
      <c r="IR29" s="76"/>
      <c r="IS29" s="76"/>
      <c r="IT29" s="76"/>
      <c r="IU29" s="76"/>
      <c r="IV29" s="76"/>
      <c r="IW29" s="76"/>
      <c r="IX29" s="76"/>
      <c r="IY29" s="76"/>
      <c r="IZ29" s="76"/>
      <c r="JA29" s="76"/>
      <c r="JB29" s="76"/>
      <c r="JC29" s="76"/>
      <c r="JD29" s="76"/>
      <c r="JE29" s="76"/>
      <c r="JF29" s="76"/>
      <c r="JG29" s="76"/>
      <c r="JH29" s="76"/>
      <c r="JI29" s="76"/>
      <c r="JJ29" s="76"/>
      <c r="JK29" s="76"/>
    </row>
    <row r="30" spans="1:271" ht="20.100000000000001" customHeight="1">
      <c r="A30" s="74"/>
      <c r="B30" s="74"/>
      <c r="C30" s="74"/>
      <c r="D30" s="74"/>
      <c r="E30" s="74"/>
      <c r="F30" s="74"/>
      <c r="G30" s="74"/>
      <c r="H30" s="74"/>
      <c r="I30" s="74"/>
      <c r="J30" s="74"/>
      <c r="K30" s="74"/>
      <c r="L30" s="74"/>
      <c r="M30" s="74"/>
      <c r="N30" s="74"/>
      <c r="O30" s="74"/>
      <c r="P30" s="74"/>
      <c r="Q30" s="74"/>
      <c r="R30" s="74"/>
      <c r="S30" s="74"/>
      <c r="T30" s="74"/>
      <c r="U30" s="74"/>
      <c r="V30" s="74"/>
      <c r="W30" s="74"/>
      <c r="X30" s="74"/>
      <c r="Y30" s="74"/>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76"/>
      <c r="EJ30" s="76"/>
      <c r="EK30" s="76"/>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76"/>
      <c r="FS30" s="76"/>
      <c r="FT30" s="76"/>
      <c r="FU30" s="76"/>
      <c r="FV30" s="76"/>
      <c r="FW30" s="76"/>
      <c r="FX30" s="76"/>
      <c r="FY30" s="76"/>
      <c r="FZ30" s="76"/>
      <c r="GA30" s="76"/>
      <c r="GB30" s="76"/>
      <c r="GC30" s="76"/>
      <c r="GD30" s="76"/>
      <c r="GE30" s="76"/>
      <c r="GF30" s="76"/>
      <c r="GG30" s="76"/>
      <c r="GH30" s="76"/>
      <c r="GI30" s="76"/>
      <c r="GJ30" s="76"/>
      <c r="GK30" s="76"/>
      <c r="GL30" s="76"/>
      <c r="GM30" s="76"/>
      <c r="GN30" s="76"/>
      <c r="GO30" s="76"/>
      <c r="GP30" s="76"/>
      <c r="GQ30" s="76"/>
      <c r="GR30" s="76"/>
      <c r="GS30" s="76"/>
      <c r="GT30" s="76"/>
      <c r="GU30" s="76"/>
      <c r="GV30" s="76"/>
      <c r="GW30" s="76"/>
      <c r="GX30" s="76"/>
      <c r="GY30" s="76"/>
      <c r="GZ30" s="76"/>
      <c r="HA30" s="76"/>
      <c r="HB30" s="76"/>
      <c r="HC30" s="76"/>
      <c r="HD30" s="76"/>
      <c r="HE30" s="76"/>
      <c r="HF30" s="76"/>
      <c r="HG30" s="76"/>
      <c r="HH30" s="76"/>
      <c r="HI30" s="76"/>
      <c r="HJ30" s="76"/>
      <c r="HK30" s="76"/>
      <c r="HL30" s="76"/>
      <c r="HM30" s="76"/>
      <c r="HN30" s="76"/>
      <c r="HO30" s="76"/>
      <c r="HP30" s="76"/>
      <c r="HQ30" s="76"/>
      <c r="HR30" s="76"/>
      <c r="HS30" s="76"/>
      <c r="HT30" s="76"/>
      <c r="HU30" s="76"/>
      <c r="HV30" s="76"/>
      <c r="HW30" s="76"/>
      <c r="HX30" s="76"/>
      <c r="HY30" s="76"/>
      <c r="HZ30" s="76"/>
      <c r="IA30" s="76"/>
      <c r="IB30" s="76"/>
      <c r="IC30" s="76"/>
      <c r="ID30" s="76"/>
      <c r="IE30" s="76"/>
      <c r="IF30" s="76"/>
      <c r="IG30" s="76"/>
      <c r="IH30" s="76"/>
      <c r="II30" s="76"/>
      <c r="IJ30" s="76"/>
      <c r="IK30" s="76"/>
      <c r="IL30" s="76"/>
      <c r="IM30" s="76"/>
      <c r="IN30" s="76"/>
      <c r="IO30" s="76"/>
      <c r="IP30" s="76"/>
      <c r="IQ30" s="76"/>
      <c r="IR30" s="76"/>
      <c r="IS30" s="76"/>
      <c r="IT30" s="76"/>
      <c r="IU30" s="76"/>
      <c r="IV30" s="76"/>
      <c r="IW30" s="76"/>
      <c r="IX30" s="76"/>
      <c r="IY30" s="76"/>
      <c r="IZ30" s="76"/>
      <c r="JA30" s="76"/>
      <c r="JB30" s="76"/>
      <c r="JC30" s="76"/>
      <c r="JD30" s="76"/>
      <c r="JE30" s="76"/>
      <c r="JF30" s="76"/>
      <c r="JG30" s="76"/>
      <c r="JH30" s="76"/>
      <c r="JI30" s="76"/>
      <c r="JJ30" s="76"/>
      <c r="JK30" s="76"/>
    </row>
    <row r="31" spans="1:271" ht="20.100000000000001" customHeight="1">
      <c r="A31" s="74"/>
      <c r="B31" s="74"/>
      <c r="C31" s="74"/>
      <c r="D31" s="74"/>
      <c r="E31" s="74"/>
      <c r="F31" s="74"/>
      <c r="G31" s="74"/>
      <c r="H31" s="74"/>
      <c r="I31" s="74"/>
      <c r="J31" s="74"/>
      <c r="K31" s="74"/>
      <c r="L31" s="74"/>
      <c r="M31" s="74"/>
      <c r="N31" s="74"/>
      <c r="O31" s="74"/>
      <c r="P31" s="74"/>
      <c r="Q31" s="74"/>
      <c r="R31" s="74"/>
      <c r="S31" s="74"/>
      <c r="T31" s="74"/>
      <c r="U31" s="74"/>
      <c r="V31" s="74"/>
      <c r="W31" s="74"/>
      <c r="X31" s="74"/>
      <c r="Y31" s="74"/>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c r="IW31" s="76"/>
      <c r="IX31" s="76"/>
      <c r="IY31" s="76"/>
      <c r="IZ31" s="76"/>
      <c r="JA31" s="76"/>
      <c r="JB31" s="76"/>
      <c r="JC31" s="76"/>
      <c r="JD31" s="76"/>
      <c r="JE31" s="76"/>
      <c r="JF31" s="76"/>
      <c r="JG31" s="76"/>
      <c r="JH31" s="76"/>
      <c r="JI31" s="76"/>
      <c r="JJ31" s="76"/>
      <c r="JK31" s="76"/>
    </row>
    <row r="32" spans="1:271" ht="20.100000000000001" customHeight="1">
      <c r="A32" s="74"/>
      <c r="B32" s="74"/>
      <c r="C32" s="74"/>
      <c r="D32" s="74"/>
      <c r="E32" s="74"/>
      <c r="F32" s="74"/>
      <c r="G32" s="74"/>
      <c r="H32" s="74"/>
      <c r="I32" s="74"/>
      <c r="J32" s="74"/>
      <c r="K32" s="74"/>
      <c r="L32" s="74"/>
      <c r="M32" s="74"/>
      <c r="N32" s="74"/>
      <c r="O32" s="74"/>
      <c r="P32" s="74"/>
      <c r="Q32" s="74"/>
      <c r="R32" s="74"/>
      <c r="S32" s="74"/>
      <c r="T32" s="74"/>
      <c r="U32" s="74"/>
      <c r="V32" s="74"/>
      <c r="W32" s="74"/>
      <c r="X32" s="74"/>
      <c r="Y32" s="74"/>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c r="DM32" s="76"/>
      <c r="DN32" s="76"/>
      <c r="DO32" s="76"/>
      <c r="DP32" s="76"/>
      <c r="DQ32" s="76"/>
      <c r="DR32" s="76"/>
      <c r="DS32" s="76"/>
      <c r="DT32" s="76"/>
      <c r="DU32" s="76"/>
      <c r="DV32" s="76"/>
      <c r="DW32" s="76"/>
      <c r="DX32" s="76"/>
      <c r="DY32" s="76"/>
      <c r="DZ32" s="76"/>
      <c r="EA32" s="76"/>
      <c r="EB32" s="76"/>
      <c r="EC32" s="76"/>
      <c r="ED32" s="76"/>
      <c r="EE32" s="76"/>
      <c r="EF32" s="76"/>
      <c r="EG32" s="76"/>
      <c r="EH32" s="76"/>
      <c r="EI32" s="76"/>
      <c r="EJ32" s="76"/>
      <c r="EK32" s="76"/>
      <c r="EL32" s="76"/>
      <c r="EM32" s="76"/>
      <c r="EN32" s="76"/>
      <c r="EO32" s="76"/>
      <c r="EP32" s="76"/>
      <c r="EQ32" s="76"/>
      <c r="ER32" s="76"/>
      <c r="ES32" s="76"/>
      <c r="ET32" s="76"/>
      <c r="EU32" s="76"/>
      <c r="EV32" s="76"/>
      <c r="EW32" s="76"/>
      <c r="EX32" s="76"/>
      <c r="EY32" s="76"/>
      <c r="EZ32" s="76"/>
      <c r="FA32" s="76"/>
      <c r="FB32" s="76"/>
      <c r="FC32" s="76"/>
      <c r="FD32" s="76"/>
      <c r="FE32" s="76"/>
      <c r="FF32" s="76"/>
      <c r="FG32" s="76"/>
      <c r="FH32" s="76"/>
      <c r="FI32" s="76"/>
      <c r="FJ32" s="76"/>
      <c r="FK32" s="76"/>
      <c r="FL32" s="76"/>
      <c r="FM32" s="76"/>
      <c r="FN32" s="76"/>
      <c r="FO32" s="76"/>
      <c r="FP32" s="76"/>
      <c r="FQ32" s="76"/>
      <c r="FR32" s="76"/>
      <c r="FS32" s="76"/>
      <c r="FT32" s="76"/>
      <c r="FU32" s="76"/>
      <c r="FV32" s="76"/>
      <c r="FW32" s="76"/>
      <c r="FX32" s="76"/>
      <c r="FY32" s="76"/>
      <c r="FZ32" s="76"/>
      <c r="GA32" s="76"/>
      <c r="GB32" s="76"/>
      <c r="GC32" s="76"/>
      <c r="GD32" s="76"/>
      <c r="GE32" s="76"/>
      <c r="GF32" s="76"/>
      <c r="GG32" s="76"/>
      <c r="GH32" s="76"/>
      <c r="GI32" s="76"/>
      <c r="GJ32" s="76"/>
      <c r="GK32" s="76"/>
      <c r="GL32" s="76"/>
      <c r="GM32" s="76"/>
      <c r="GN32" s="76"/>
      <c r="GO32" s="76"/>
      <c r="GP32" s="76"/>
      <c r="GQ32" s="76"/>
      <c r="GR32" s="76"/>
      <c r="GS32" s="76"/>
      <c r="GT32" s="76"/>
      <c r="GU32" s="76"/>
      <c r="GV32" s="76"/>
      <c r="GW32" s="76"/>
      <c r="GX32" s="76"/>
      <c r="GY32" s="76"/>
      <c r="GZ32" s="76"/>
      <c r="HA32" s="76"/>
      <c r="HB32" s="76"/>
      <c r="HC32" s="76"/>
      <c r="HD32" s="76"/>
      <c r="HE32" s="76"/>
      <c r="HF32" s="76"/>
      <c r="HG32" s="76"/>
      <c r="HH32" s="76"/>
      <c r="HI32" s="76"/>
      <c r="HJ32" s="76"/>
      <c r="HK32" s="76"/>
      <c r="HL32" s="76"/>
      <c r="HM32" s="76"/>
      <c r="HN32" s="76"/>
      <c r="HO32" s="76"/>
      <c r="HP32" s="76"/>
      <c r="HQ32" s="76"/>
      <c r="HR32" s="76"/>
      <c r="HS32" s="76"/>
      <c r="HT32" s="76"/>
      <c r="HU32" s="76"/>
      <c r="HV32" s="76"/>
      <c r="HW32" s="76"/>
      <c r="HX32" s="76"/>
      <c r="HY32" s="76"/>
      <c r="HZ32" s="76"/>
      <c r="IA32" s="76"/>
      <c r="IB32" s="76"/>
      <c r="IC32" s="76"/>
      <c r="ID32" s="76"/>
      <c r="IE32" s="76"/>
      <c r="IF32" s="76"/>
      <c r="IG32" s="76"/>
      <c r="IH32" s="76"/>
      <c r="II32" s="76"/>
      <c r="IJ32" s="76"/>
      <c r="IK32" s="76"/>
      <c r="IL32" s="76"/>
      <c r="IM32" s="76"/>
      <c r="IN32" s="76"/>
      <c r="IO32" s="76"/>
      <c r="IP32" s="76"/>
      <c r="IQ32" s="76"/>
      <c r="IR32" s="76"/>
      <c r="IS32" s="76"/>
      <c r="IT32" s="76"/>
      <c r="IU32" s="76"/>
      <c r="IV32" s="76"/>
      <c r="IW32" s="76"/>
      <c r="IX32" s="76"/>
      <c r="IY32" s="76"/>
      <c r="IZ32" s="76"/>
      <c r="JA32" s="76"/>
      <c r="JB32" s="76"/>
      <c r="JC32" s="76"/>
      <c r="JD32" s="76"/>
      <c r="JE32" s="76"/>
      <c r="JF32" s="76"/>
      <c r="JG32" s="76"/>
      <c r="JH32" s="76"/>
      <c r="JI32" s="76"/>
      <c r="JJ32" s="76"/>
      <c r="JK32" s="76"/>
    </row>
    <row r="33" spans="1:271" ht="20.100000000000001" customHeight="1">
      <c r="A33" s="74"/>
      <c r="B33" s="74"/>
      <c r="C33" s="74"/>
      <c r="D33" s="74"/>
      <c r="E33" s="74"/>
      <c r="F33" s="74"/>
      <c r="G33" s="74"/>
      <c r="H33" s="74"/>
      <c r="I33" s="74"/>
      <c r="J33" s="74"/>
      <c r="K33" s="74"/>
      <c r="L33" s="74"/>
      <c r="M33" s="74"/>
      <c r="N33" s="74"/>
      <c r="O33" s="74"/>
      <c r="P33" s="74"/>
      <c r="Q33" s="74"/>
      <c r="R33" s="74"/>
      <c r="S33" s="74"/>
      <c r="T33" s="74"/>
      <c r="U33" s="74"/>
      <c r="V33" s="74"/>
      <c r="W33" s="74"/>
      <c r="X33" s="74"/>
      <c r="Y33" s="74"/>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c r="DM33" s="76"/>
      <c r="DN33" s="76"/>
      <c r="DO33" s="76"/>
      <c r="DP33" s="76"/>
      <c r="DQ33" s="76"/>
      <c r="DR33" s="76"/>
      <c r="DS33" s="76"/>
      <c r="DT33" s="76"/>
      <c r="DU33" s="76"/>
      <c r="DV33" s="76"/>
      <c r="DW33" s="76"/>
      <c r="DX33" s="76"/>
      <c r="DY33" s="76"/>
      <c r="DZ33" s="76"/>
      <c r="EA33" s="76"/>
      <c r="EB33" s="76"/>
      <c r="EC33" s="76"/>
      <c r="ED33" s="76"/>
      <c r="EE33" s="76"/>
      <c r="EF33" s="76"/>
      <c r="EG33" s="76"/>
      <c r="EH33" s="76"/>
      <c r="EI33" s="76"/>
      <c r="EJ33" s="76"/>
      <c r="EK33" s="76"/>
      <c r="EL33" s="76"/>
      <c r="EM33" s="76"/>
      <c r="EN33" s="76"/>
      <c r="EO33" s="76"/>
      <c r="EP33" s="76"/>
      <c r="EQ33" s="76"/>
      <c r="ER33" s="76"/>
      <c r="ES33" s="76"/>
      <c r="ET33" s="76"/>
      <c r="EU33" s="76"/>
      <c r="EV33" s="76"/>
      <c r="EW33" s="76"/>
      <c r="EX33" s="76"/>
      <c r="EY33" s="76"/>
      <c r="EZ33" s="76"/>
      <c r="FA33" s="76"/>
      <c r="FB33" s="76"/>
      <c r="FC33" s="76"/>
      <c r="FD33" s="76"/>
      <c r="FE33" s="76"/>
      <c r="FF33" s="76"/>
      <c r="FG33" s="76"/>
      <c r="FH33" s="76"/>
      <c r="FI33" s="76"/>
      <c r="FJ33" s="76"/>
      <c r="FK33" s="76"/>
      <c r="FL33" s="76"/>
      <c r="FM33" s="76"/>
      <c r="FN33" s="76"/>
      <c r="FO33" s="76"/>
      <c r="FP33" s="76"/>
      <c r="FQ33" s="76"/>
      <c r="FR33" s="76"/>
      <c r="FS33" s="76"/>
      <c r="FT33" s="76"/>
      <c r="FU33" s="76"/>
      <c r="FV33" s="76"/>
      <c r="FW33" s="76"/>
      <c r="FX33" s="76"/>
      <c r="FY33" s="76"/>
      <c r="FZ33" s="76"/>
      <c r="GA33" s="76"/>
      <c r="GB33" s="76"/>
      <c r="GC33" s="76"/>
      <c r="GD33" s="76"/>
      <c r="GE33" s="76"/>
      <c r="GF33" s="76"/>
      <c r="GG33" s="76"/>
      <c r="GH33" s="76"/>
      <c r="GI33" s="76"/>
      <c r="GJ33" s="76"/>
      <c r="GK33" s="76"/>
      <c r="GL33" s="76"/>
      <c r="GM33" s="76"/>
      <c r="GN33" s="76"/>
      <c r="GO33" s="76"/>
      <c r="GP33" s="76"/>
      <c r="GQ33" s="76"/>
      <c r="GR33" s="76"/>
      <c r="GS33" s="76"/>
      <c r="GT33" s="76"/>
      <c r="GU33" s="76"/>
      <c r="GV33" s="76"/>
      <c r="GW33" s="76"/>
      <c r="GX33" s="76"/>
      <c r="GY33" s="76"/>
      <c r="GZ33" s="76"/>
      <c r="HA33" s="76"/>
      <c r="HB33" s="76"/>
      <c r="HC33" s="76"/>
      <c r="HD33" s="76"/>
      <c r="HE33" s="76"/>
      <c r="HF33" s="76"/>
      <c r="HG33" s="76"/>
      <c r="HH33" s="76"/>
      <c r="HI33" s="76"/>
      <c r="HJ33" s="76"/>
      <c r="HK33" s="76"/>
      <c r="HL33" s="76"/>
      <c r="HM33" s="76"/>
      <c r="HN33" s="76"/>
      <c r="HO33" s="76"/>
      <c r="HP33" s="76"/>
      <c r="HQ33" s="76"/>
      <c r="HR33" s="76"/>
      <c r="HS33" s="76"/>
      <c r="HT33" s="76"/>
      <c r="HU33" s="76"/>
      <c r="HV33" s="76"/>
      <c r="HW33" s="76"/>
      <c r="HX33" s="76"/>
      <c r="HY33" s="76"/>
      <c r="HZ33" s="76"/>
      <c r="IA33" s="76"/>
      <c r="IB33" s="76"/>
      <c r="IC33" s="76"/>
      <c r="ID33" s="76"/>
      <c r="IE33" s="76"/>
      <c r="IF33" s="76"/>
      <c r="IG33" s="76"/>
      <c r="IH33" s="76"/>
      <c r="II33" s="76"/>
      <c r="IJ33" s="76"/>
      <c r="IK33" s="76"/>
      <c r="IL33" s="76"/>
      <c r="IM33" s="76"/>
      <c r="IN33" s="76"/>
      <c r="IO33" s="76"/>
      <c r="IP33" s="76"/>
      <c r="IQ33" s="76"/>
      <c r="IR33" s="76"/>
      <c r="IS33" s="76"/>
      <c r="IT33" s="76"/>
      <c r="IU33" s="76"/>
      <c r="IV33" s="76"/>
      <c r="IW33" s="76"/>
      <c r="IX33" s="76"/>
      <c r="IY33" s="76"/>
      <c r="IZ33" s="76"/>
      <c r="JA33" s="76"/>
      <c r="JB33" s="76"/>
      <c r="JC33" s="76"/>
      <c r="JD33" s="76"/>
      <c r="JE33" s="76"/>
      <c r="JF33" s="76"/>
      <c r="JG33" s="76"/>
      <c r="JH33" s="76"/>
      <c r="JI33" s="76"/>
      <c r="JJ33" s="76"/>
      <c r="JK33" s="76"/>
    </row>
    <row r="34" spans="1:271" ht="20.100000000000001" customHeight="1">
      <c r="A34" s="74"/>
      <c r="B34" s="74"/>
      <c r="C34" s="74"/>
      <c r="D34" s="74"/>
      <c r="E34" s="74"/>
      <c r="F34" s="74"/>
      <c r="G34" s="74"/>
      <c r="H34" s="74"/>
      <c r="I34" s="74"/>
      <c r="J34" s="74"/>
      <c r="K34" s="74"/>
      <c r="L34" s="74"/>
      <c r="M34" s="74"/>
      <c r="N34" s="74"/>
      <c r="O34" s="74"/>
      <c r="P34" s="74"/>
      <c r="Q34" s="74"/>
      <c r="R34" s="74"/>
      <c r="S34" s="74"/>
      <c r="T34" s="74"/>
      <c r="U34" s="74"/>
      <c r="V34" s="74"/>
      <c r="W34" s="74"/>
      <c r="X34" s="74"/>
      <c r="Y34" s="74"/>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76"/>
      <c r="BQ34" s="76"/>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c r="DE34" s="76"/>
      <c r="DF34" s="76"/>
      <c r="DG34" s="76"/>
      <c r="DH34" s="76"/>
      <c r="DI34" s="76"/>
      <c r="DJ34" s="76"/>
      <c r="DK34" s="76"/>
      <c r="DL34" s="76"/>
      <c r="DM34" s="76"/>
      <c r="DN34" s="76"/>
      <c r="DO34" s="76"/>
      <c r="DP34" s="76"/>
      <c r="DQ34" s="76"/>
      <c r="DR34" s="76"/>
      <c r="DS34" s="76"/>
      <c r="DT34" s="76"/>
      <c r="DU34" s="76"/>
      <c r="DV34" s="76"/>
      <c r="DW34" s="76"/>
      <c r="DX34" s="76"/>
      <c r="DY34" s="76"/>
      <c r="DZ34" s="76"/>
      <c r="EA34" s="76"/>
      <c r="EB34" s="76"/>
      <c r="EC34" s="76"/>
      <c r="ED34" s="76"/>
      <c r="EE34" s="76"/>
      <c r="EF34" s="76"/>
      <c r="EG34" s="76"/>
      <c r="EH34" s="76"/>
      <c r="EI34" s="76"/>
      <c r="EJ34" s="76"/>
      <c r="EK34" s="76"/>
      <c r="EL34" s="76"/>
      <c r="EM34" s="76"/>
      <c r="EN34" s="76"/>
      <c r="EO34" s="76"/>
      <c r="EP34" s="76"/>
      <c r="EQ34" s="76"/>
      <c r="ER34" s="76"/>
      <c r="ES34" s="76"/>
      <c r="ET34" s="76"/>
      <c r="EU34" s="76"/>
      <c r="EV34" s="76"/>
      <c r="EW34" s="76"/>
      <c r="EX34" s="76"/>
      <c r="EY34" s="76"/>
      <c r="EZ34" s="76"/>
      <c r="FA34" s="76"/>
      <c r="FB34" s="76"/>
      <c r="FC34" s="76"/>
      <c r="FD34" s="76"/>
      <c r="FE34" s="76"/>
      <c r="FF34" s="76"/>
      <c r="FG34" s="76"/>
      <c r="FH34" s="76"/>
      <c r="FI34" s="76"/>
      <c r="FJ34" s="76"/>
      <c r="FK34" s="76"/>
      <c r="FL34" s="76"/>
      <c r="FM34" s="76"/>
      <c r="FN34" s="76"/>
      <c r="FO34" s="76"/>
      <c r="FP34" s="76"/>
      <c r="FQ34" s="76"/>
      <c r="FR34" s="76"/>
      <c r="FS34" s="76"/>
      <c r="FT34" s="76"/>
      <c r="FU34" s="76"/>
      <c r="FV34" s="76"/>
      <c r="FW34" s="76"/>
      <c r="FX34" s="76"/>
      <c r="FY34" s="76"/>
      <c r="FZ34" s="76"/>
      <c r="GA34" s="76"/>
      <c r="GB34" s="76"/>
      <c r="GC34" s="76"/>
      <c r="GD34" s="76"/>
      <c r="GE34" s="76"/>
      <c r="GF34" s="76"/>
      <c r="GG34" s="76"/>
      <c r="GH34" s="76"/>
      <c r="GI34" s="76"/>
      <c r="GJ34" s="76"/>
      <c r="GK34" s="76"/>
      <c r="GL34" s="76"/>
      <c r="GM34" s="76"/>
      <c r="GN34" s="76"/>
      <c r="GO34" s="76"/>
      <c r="GP34" s="76"/>
      <c r="GQ34" s="76"/>
      <c r="GR34" s="76"/>
      <c r="GS34" s="76"/>
      <c r="GT34" s="76"/>
      <c r="GU34" s="76"/>
      <c r="GV34" s="76"/>
      <c r="GW34" s="76"/>
      <c r="GX34" s="76"/>
      <c r="GY34" s="76"/>
      <c r="GZ34" s="76"/>
      <c r="HA34" s="76"/>
      <c r="HB34" s="76"/>
      <c r="HC34" s="76"/>
      <c r="HD34" s="76"/>
      <c r="HE34" s="76"/>
      <c r="HF34" s="76"/>
      <c r="HG34" s="76"/>
      <c r="HH34" s="76"/>
      <c r="HI34" s="76"/>
      <c r="HJ34" s="76"/>
      <c r="HK34" s="76"/>
      <c r="HL34" s="76"/>
      <c r="HM34" s="76"/>
      <c r="HN34" s="76"/>
      <c r="HO34" s="76"/>
      <c r="HP34" s="76"/>
      <c r="HQ34" s="76"/>
      <c r="HR34" s="76"/>
      <c r="HS34" s="76"/>
      <c r="HT34" s="76"/>
      <c r="HU34" s="76"/>
      <c r="HV34" s="76"/>
      <c r="HW34" s="76"/>
      <c r="HX34" s="76"/>
      <c r="HY34" s="76"/>
      <c r="HZ34" s="76"/>
      <c r="IA34" s="76"/>
      <c r="IB34" s="76"/>
      <c r="IC34" s="76"/>
      <c r="ID34" s="76"/>
      <c r="IE34" s="76"/>
      <c r="IF34" s="76"/>
      <c r="IG34" s="76"/>
      <c r="IH34" s="76"/>
      <c r="II34" s="76"/>
      <c r="IJ34" s="76"/>
      <c r="IK34" s="76"/>
      <c r="IL34" s="76"/>
      <c r="IM34" s="76"/>
      <c r="IN34" s="76"/>
      <c r="IO34" s="76"/>
      <c r="IP34" s="76"/>
      <c r="IQ34" s="76"/>
      <c r="IR34" s="76"/>
      <c r="IS34" s="76"/>
      <c r="IT34" s="76"/>
      <c r="IU34" s="76"/>
      <c r="IV34" s="76"/>
      <c r="IW34" s="76"/>
      <c r="IX34" s="76"/>
      <c r="IY34" s="76"/>
      <c r="IZ34" s="76"/>
      <c r="JA34" s="76"/>
      <c r="JB34" s="76"/>
      <c r="JC34" s="76"/>
      <c r="JD34" s="76"/>
      <c r="JE34" s="76"/>
      <c r="JF34" s="76"/>
      <c r="JG34" s="76"/>
      <c r="JH34" s="76"/>
      <c r="JI34" s="76"/>
      <c r="JJ34" s="76"/>
      <c r="JK34" s="76"/>
    </row>
    <row r="35" spans="1:271" ht="20.100000000000001" customHeight="1">
      <c r="A35" s="74"/>
      <c r="B35" s="74"/>
      <c r="C35" s="74"/>
      <c r="D35" s="74"/>
      <c r="E35" s="74"/>
      <c r="F35" s="74"/>
      <c r="G35" s="74"/>
      <c r="H35" s="74"/>
      <c r="I35" s="74"/>
      <c r="J35" s="74"/>
      <c r="K35" s="74"/>
      <c r="L35" s="74"/>
      <c r="M35" s="74"/>
      <c r="N35" s="74"/>
      <c r="O35" s="74"/>
      <c r="P35" s="74"/>
      <c r="Q35" s="74"/>
      <c r="R35" s="74"/>
      <c r="S35" s="74"/>
      <c r="T35" s="74"/>
      <c r="U35" s="74"/>
      <c r="V35" s="74"/>
      <c r="W35" s="74"/>
      <c r="X35" s="74"/>
      <c r="Y35" s="74"/>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c r="DM35" s="76"/>
      <c r="DN35" s="76"/>
      <c r="DO35" s="76"/>
      <c r="DP35" s="76"/>
      <c r="DQ35" s="76"/>
      <c r="DR35" s="76"/>
      <c r="DS35" s="76"/>
      <c r="DT35" s="76"/>
      <c r="DU35" s="76"/>
      <c r="DV35" s="76"/>
      <c r="DW35" s="76"/>
      <c r="DX35" s="76"/>
      <c r="DY35" s="76"/>
      <c r="DZ35" s="76"/>
      <c r="EA35" s="76"/>
      <c r="EB35" s="76"/>
      <c r="EC35" s="76"/>
      <c r="ED35" s="76"/>
      <c r="EE35" s="76"/>
      <c r="EF35" s="76"/>
      <c r="EG35" s="76"/>
      <c r="EH35" s="76"/>
      <c r="EI35" s="76"/>
      <c r="EJ35" s="76"/>
      <c r="EK35" s="76"/>
      <c r="EL35" s="76"/>
      <c r="EM35" s="76"/>
      <c r="EN35" s="76"/>
      <c r="EO35" s="76"/>
      <c r="EP35" s="76"/>
      <c r="EQ35" s="76"/>
      <c r="ER35" s="76"/>
      <c r="ES35" s="76"/>
      <c r="ET35" s="76"/>
      <c r="EU35" s="76"/>
      <c r="EV35" s="76"/>
      <c r="EW35" s="76"/>
      <c r="EX35" s="76"/>
      <c r="EY35" s="76"/>
      <c r="EZ35" s="76"/>
      <c r="FA35" s="76"/>
      <c r="FB35" s="76"/>
      <c r="FC35" s="76"/>
      <c r="FD35" s="76"/>
      <c r="FE35" s="76"/>
      <c r="FF35" s="76"/>
      <c r="FG35" s="76"/>
      <c r="FH35" s="76"/>
      <c r="FI35" s="76"/>
      <c r="FJ35" s="76"/>
      <c r="FK35" s="76"/>
      <c r="FL35" s="76"/>
      <c r="FM35" s="76"/>
      <c r="FN35" s="76"/>
      <c r="FO35" s="76"/>
      <c r="FP35" s="76"/>
      <c r="FQ35" s="76"/>
      <c r="FR35" s="76"/>
      <c r="FS35" s="76"/>
      <c r="FT35" s="76"/>
      <c r="FU35" s="76"/>
      <c r="FV35" s="76"/>
      <c r="FW35" s="76"/>
      <c r="FX35" s="76"/>
      <c r="FY35" s="76"/>
      <c r="FZ35" s="76"/>
      <c r="GA35" s="76"/>
      <c r="GB35" s="76"/>
      <c r="GC35" s="76"/>
      <c r="GD35" s="76"/>
      <c r="GE35" s="76"/>
      <c r="GF35" s="76"/>
      <c r="GG35" s="76"/>
      <c r="GH35" s="76"/>
      <c r="GI35" s="76"/>
      <c r="GJ35" s="76"/>
      <c r="GK35" s="76"/>
      <c r="GL35" s="76"/>
      <c r="GM35" s="76"/>
      <c r="GN35" s="76"/>
      <c r="GO35" s="76"/>
      <c r="GP35" s="76"/>
      <c r="GQ35" s="76"/>
      <c r="GR35" s="76"/>
      <c r="GS35" s="76"/>
      <c r="GT35" s="76"/>
      <c r="GU35" s="76"/>
      <c r="GV35" s="76"/>
      <c r="GW35" s="76"/>
      <c r="GX35" s="76"/>
      <c r="GY35" s="76"/>
      <c r="GZ35" s="76"/>
      <c r="HA35" s="76"/>
      <c r="HB35" s="76"/>
      <c r="HC35" s="76"/>
      <c r="HD35" s="76"/>
      <c r="HE35" s="76"/>
      <c r="HF35" s="76"/>
      <c r="HG35" s="76"/>
      <c r="HH35" s="76"/>
      <c r="HI35" s="76"/>
      <c r="HJ35" s="76"/>
      <c r="HK35" s="76"/>
      <c r="HL35" s="76"/>
      <c r="HM35" s="76"/>
      <c r="HN35" s="76"/>
      <c r="HO35" s="76"/>
      <c r="HP35" s="76"/>
      <c r="HQ35" s="76"/>
      <c r="HR35" s="76"/>
      <c r="HS35" s="76"/>
      <c r="HT35" s="76"/>
      <c r="HU35" s="76"/>
      <c r="HV35" s="76"/>
      <c r="HW35" s="76"/>
      <c r="HX35" s="76"/>
      <c r="HY35" s="76"/>
      <c r="HZ35" s="76"/>
      <c r="IA35" s="76"/>
      <c r="IB35" s="76"/>
      <c r="IC35" s="76"/>
      <c r="ID35" s="76"/>
      <c r="IE35" s="76"/>
      <c r="IF35" s="76"/>
      <c r="IG35" s="76"/>
      <c r="IH35" s="76"/>
      <c r="II35" s="76"/>
      <c r="IJ35" s="76"/>
      <c r="IK35" s="76"/>
      <c r="IL35" s="76"/>
      <c r="IM35" s="76"/>
      <c r="IN35" s="76"/>
      <c r="IO35" s="76"/>
      <c r="IP35" s="76"/>
      <c r="IQ35" s="76"/>
      <c r="IR35" s="76"/>
      <c r="IS35" s="76"/>
      <c r="IT35" s="76"/>
      <c r="IU35" s="76"/>
      <c r="IV35" s="76"/>
      <c r="IW35" s="76"/>
      <c r="IX35" s="76"/>
      <c r="IY35" s="76"/>
      <c r="IZ35" s="76"/>
      <c r="JA35" s="76"/>
      <c r="JB35" s="76"/>
      <c r="JC35" s="76"/>
      <c r="JD35" s="76"/>
      <c r="JE35" s="76"/>
      <c r="JF35" s="76"/>
      <c r="JG35" s="76"/>
      <c r="JH35" s="76"/>
      <c r="JI35" s="76"/>
      <c r="JJ35" s="76"/>
      <c r="JK35" s="76"/>
    </row>
    <row r="36" spans="1:271" ht="20.100000000000001" customHeight="1">
      <c r="A36" s="74"/>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6"/>
      <c r="GP36" s="76"/>
      <c r="GQ36" s="76"/>
      <c r="GR36" s="76"/>
      <c r="GS36" s="76"/>
      <c r="GT36" s="76"/>
      <c r="GU36" s="76"/>
      <c r="GV36" s="76"/>
      <c r="GW36" s="76"/>
      <c r="GX36" s="76"/>
      <c r="GY36" s="76"/>
      <c r="GZ36" s="76"/>
      <c r="HA36" s="76"/>
      <c r="HB36" s="76"/>
      <c r="HC36" s="76"/>
      <c r="HD36" s="76"/>
      <c r="HE36" s="76"/>
      <c r="HF36" s="76"/>
      <c r="HG36" s="76"/>
      <c r="HH36" s="76"/>
      <c r="HI36" s="76"/>
      <c r="HJ36" s="76"/>
      <c r="HK36" s="76"/>
    </row>
    <row r="37" spans="1:271" ht="20.100000000000001" customHeight="1">
      <c r="A37" s="74"/>
      <c r="B37" s="74"/>
      <c r="C37" s="74"/>
      <c r="D37" s="74"/>
      <c r="E37" s="74"/>
      <c r="F37" s="74"/>
      <c r="G37" s="74"/>
      <c r="H37" s="74"/>
      <c r="I37" s="74"/>
      <c r="J37" s="74"/>
      <c r="K37" s="74"/>
      <c r="L37" s="74"/>
      <c r="M37" s="74"/>
      <c r="N37" s="74"/>
      <c r="O37" s="74"/>
      <c r="P37" s="74"/>
      <c r="Q37" s="74"/>
      <c r="R37" s="74"/>
      <c r="S37" s="74"/>
      <c r="T37" s="74"/>
      <c r="U37" s="74"/>
      <c r="V37" s="74"/>
      <c r="W37" s="74"/>
      <c r="X37" s="74"/>
      <c r="Y37" s="74"/>
      <c r="Z37" s="74"/>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76"/>
      <c r="DP37" s="76"/>
      <c r="DQ37" s="76"/>
      <c r="DR37" s="76"/>
      <c r="DS37" s="76"/>
      <c r="DT37" s="76"/>
      <c r="DU37" s="76"/>
      <c r="DV37" s="76"/>
      <c r="DW37" s="76"/>
      <c r="DX37" s="76"/>
      <c r="DY37" s="76"/>
      <c r="DZ37" s="76"/>
      <c r="EA37" s="76"/>
      <c r="EB37" s="76"/>
      <c r="EC37" s="76"/>
      <c r="ED37" s="76"/>
      <c r="EE37" s="76"/>
      <c r="EF37" s="76"/>
      <c r="EG37" s="76"/>
      <c r="EH37" s="76"/>
      <c r="EI37" s="76"/>
      <c r="EJ37" s="76"/>
      <c r="EK37" s="76"/>
      <c r="EL37" s="76"/>
      <c r="EM37" s="76"/>
      <c r="EN37" s="76"/>
      <c r="EO37" s="76"/>
      <c r="EP37" s="76"/>
      <c r="EQ37" s="76"/>
      <c r="ER37" s="76"/>
      <c r="ES37" s="76"/>
      <c r="ET37" s="76"/>
      <c r="EU37" s="76"/>
      <c r="EV37" s="76"/>
      <c r="EW37" s="76"/>
      <c r="EX37" s="76"/>
      <c r="EY37" s="76"/>
      <c r="EZ37" s="76"/>
      <c r="FA37" s="76"/>
      <c r="FB37" s="76"/>
      <c r="FC37" s="76"/>
      <c r="FD37" s="76"/>
      <c r="FE37" s="76"/>
      <c r="FF37" s="76"/>
      <c r="FG37" s="76"/>
      <c r="FH37" s="76"/>
      <c r="FI37" s="76"/>
      <c r="FJ37" s="76"/>
      <c r="FK37" s="76"/>
      <c r="FL37" s="76"/>
      <c r="FM37" s="76"/>
      <c r="FN37" s="76"/>
      <c r="FO37" s="76"/>
      <c r="FP37" s="76"/>
      <c r="FQ37" s="76"/>
      <c r="FR37" s="76"/>
      <c r="FS37" s="76"/>
      <c r="FT37" s="76"/>
      <c r="FU37" s="76"/>
      <c r="FV37" s="76"/>
      <c r="FW37" s="76"/>
      <c r="FX37" s="76"/>
      <c r="FY37" s="76"/>
      <c r="FZ37" s="76"/>
      <c r="GA37" s="76"/>
      <c r="GB37" s="76"/>
      <c r="GC37" s="76"/>
      <c r="GD37" s="76"/>
      <c r="GE37" s="76"/>
      <c r="GF37" s="76"/>
      <c r="GG37" s="76"/>
      <c r="GH37" s="76"/>
      <c r="GI37" s="76"/>
      <c r="GJ37" s="76"/>
      <c r="GK37" s="76"/>
      <c r="GL37" s="76"/>
      <c r="GM37" s="76"/>
      <c r="GN37" s="76"/>
      <c r="GO37" s="76"/>
      <c r="GP37" s="76"/>
      <c r="GQ37" s="76"/>
      <c r="GR37" s="76"/>
      <c r="GS37" s="76"/>
      <c r="GT37" s="76"/>
      <c r="GU37" s="76"/>
      <c r="GV37" s="76"/>
      <c r="GW37" s="76"/>
      <c r="GX37" s="76"/>
      <c r="GY37" s="76"/>
      <c r="GZ37" s="76"/>
      <c r="HA37" s="76"/>
      <c r="HB37" s="76"/>
      <c r="HC37" s="76"/>
      <c r="HD37" s="76"/>
      <c r="HE37" s="76"/>
      <c r="HF37" s="76"/>
      <c r="HG37" s="76"/>
      <c r="HH37" s="76"/>
      <c r="HI37" s="76"/>
      <c r="HJ37" s="76"/>
      <c r="HK37" s="76"/>
    </row>
    <row r="38" spans="1:271" ht="20.100000000000001" customHeight="1">
      <c r="A38" s="74"/>
      <c r="B38" s="74"/>
      <c r="C38" s="74"/>
      <c r="D38" s="74"/>
      <c r="E38" s="74"/>
      <c r="F38" s="74"/>
      <c r="G38" s="74"/>
      <c r="H38" s="74"/>
      <c r="I38" s="74"/>
      <c r="J38" s="74"/>
      <c r="K38" s="74"/>
      <c r="L38" s="74"/>
      <c r="M38" s="74"/>
      <c r="N38" s="74"/>
      <c r="O38" s="74"/>
      <c r="P38" s="74"/>
      <c r="Q38" s="74"/>
      <c r="R38" s="74"/>
      <c r="S38" s="74"/>
      <c r="T38" s="74"/>
      <c r="U38" s="74"/>
      <c r="V38" s="74"/>
      <c r="W38" s="74"/>
      <c r="X38" s="74"/>
      <c r="Y38" s="74"/>
      <c r="Z38" s="74"/>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76"/>
      <c r="DP38" s="76"/>
      <c r="DQ38" s="76"/>
      <c r="DR38" s="76"/>
      <c r="DS38" s="76"/>
      <c r="DT38" s="76"/>
      <c r="DU38" s="76"/>
      <c r="DV38" s="76"/>
      <c r="DW38" s="76"/>
      <c r="DX38" s="76"/>
      <c r="DY38" s="76"/>
      <c r="DZ38" s="76"/>
      <c r="EA38" s="76"/>
      <c r="EB38" s="76"/>
      <c r="EC38" s="76"/>
      <c r="ED38" s="76"/>
      <c r="EE38" s="76"/>
      <c r="EF38" s="76"/>
      <c r="EG38" s="76"/>
      <c r="EH38" s="76"/>
      <c r="EI38" s="76"/>
      <c r="EJ38" s="76"/>
      <c r="EK38" s="76"/>
      <c r="EL38" s="76"/>
      <c r="EM38" s="76"/>
      <c r="EN38" s="76"/>
      <c r="EO38" s="76"/>
      <c r="EP38" s="76"/>
      <c r="EQ38" s="76"/>
      <c r="ER38" s="76"/>
      <c r="ES38" s="76"/>
      <c r="ET38" s="76"/>
      <c r="EU38" s="76"/>
      <c r="EV38" s="76"/>
      <c r="EW38" s="76"/>
      <c r="EX38" s="76"/>
      <c r="EY38" s="76"/>
      <c r="EZ38" s="76"/>
      <c r="FA38" s="76"/>
      <c r="FB38" s="76"/>
      <c r="FC38" s="76"/>
      <c r="FD38" s="76"/>
      <c r="FE38" s="76"/>
      <c r="FF38" s="76"/>
      <c r="FG38" s="76"/>
      <c r="FH38" s="76"/>
      <c r="FI38" s="76"/>
      <c r="FJ38" s="76"/>
      <c r="FK38" s="76"/>
      <c r="FL38" s="76"/>
      <c r="FM38" s="76"/>
      <c r="FN38" s="76"/>
      <c r="FO38" s="76"/>
      <c r="FP38" s="76"/>
      <c r="FQ38" s="76"/>
      <c r="FR38" s="76"/>
      <c r="FS38" s="76"/>
      <c r="FT38" s="76"/>
      <c r="FU38" s="76"/>
      <c r="FV38" s="76"/>
      <c r="FW38" s="76"/>
      <c r="FX38" s="76"/>
      <c r="FY38" s="76"/>
      <c r="FZ38" s="76"/>
      <c r="GA38" s="76"/>
      <c r="GB38" s="76"/>
      <c r="GC38" s="76"/>
      <c r="GD38" s="76"/>
      <c r="GE38" s="76"/>
      <c r="GF38" s="76"/>
      <c r="GG38" s="76"/>
      <c r="GH38" s="76"/>
      <c r="GI38" s="76"/>
      <c r="GJ38" s="76"/>
      <c r="GK38" s="76"/>
      <c r="GL38" s="76"/>
      <c r="GM38" s="76"/>
      <c r="GN38" s="76"/>
      <c r="GO38" s="76"/>
      <c r="GP38" s="76"/>
      <c r="GQ38" s="76"/>
      <c r="GR38" s="76"/>
      <c r="GS38" s="76"/>
      <c r="GT38" s="76"/>
      <c r="GU38" s="76"/>
      <c r="GV38" s="76"/>
      <c r="GW38" s="76"/>
      <c r="GX38" s="76"/>
      <c r="GY38" s="76"/>
      <c r="GZ38" s="76"/>
      <c r="HA38" s="76"/>
      <c r="HB38" s="76"/>
      <c r="HC38" s="76"/>
      <c r="HD38" s="76"/>
      <c r="HE38" s="76"/>
      <c r="HF38" s="76"/>
      <c r="HG38" s="76"/>
      <c r="HH38" s="76"/>
      <c r="HI38" s="76"/>
      <c r="HJ38" s="76"/>
      <c r="HK38" s="76"/>
    </row>
    <row r="39" spans="1:271" ht="20.100000000000001" customHeight="1">
      <c r="A39" s="74"/>
      <c r="B39" s="74"/>
      <c r="C39" s="74"/>
      <c r="D39" s="74"/>
      <c r="E39" s="74"/>
      <c r="F39" s="74"/>
      <c r="G39" s="74"/>
      <c r="H39" s="74"/>
      <c r="I39" s="74"/>
      <c r="J39" s="74"/>
      <c r="K39" s="74"/>
      <c r="L39" s="74"/>
      <c r="M39" s="74"/>
      <c r="N39" s="74"/>
      <c r="O39" s="74"/>
      <c r="P39" s="74"/>
      <c r="Q39" s="74"/>
      <c r="R39" s="74"/>
      <c r="S39" s="74"/>
      <c r="T39" s="74"/>
      <c r="U39" s="74"/>
      <c r="V39" s="74"/>
      <c r="W39" s="74"/>
      <c r="X39" s="74"/>
      <c r="Y39" s="74"/>
      <c r="Z39" s="74"/>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76"/>
      <c r="EF39" s="76"/>
      <c r="EG39" s="76"/>
      <c r="EH39" s="76"/>
      <c r="EI39" s="76"/>
      <c r="EJ39" s="76"/>
      <c r="EK39" s="76"/>
      <c r="EL39" s="76"/>
      <c r="EM39" s="76"/>
      <c r="EN39" s="76"/>
      <c r="EO39" s="76"/>
      <c r="EP39" s="76"/>
      <c r="EQ39" s="76"/>
      <c r="ER39" s="76"/>
      <c r="ES39" s="76"/>
      <c r="ET39" s="76"/>
      <c r="EU39" s="76"/>
      <c r="EV39" s="76"/>
      <c r="EW39" s="76"/>
      <c r="EX39" s="76"/>
      <c r="EY39" s="76"/>
      <c r="EZ39" s="76"/>
      <c r="FA39" s="76"/>
      <c r="FB39" s="76"/>
      <c r="FC39" s="76"/>
      <c r="FD39" s="76"/>
      <c r="FE39" s="76"/>
      <c r="FF39" s="76"/>
      <c r="FG39" s="76"/>
      <c r="FH39" s="76"/>
      <c r="FI39" s="76"/>
      <c r="FJ39" s="76"/>
      <c r="FK39" s="76"/>
      <c r="FL39" s="76"/>
      <c r="FM39" s="76"/>
      <c r="FN39" s="76"/>
      <c r="FO39" s="76"/>
      <c r="FP39" s="76"/>
      <c r="FQ39" s="76"/>
      <c r="FR39" s="76"/>
      <c r="FS39" s="76"/>
      <c r="FT39" s="76"/>
      <c r="FU39" s="76"/>
      <c r="FV39" s="76"/>
      <c r="FW39" s="76"/>
      <c r="FX39" s="76"/>
      <c r="FY39" s="76"/>
      <c r="FZ39" s="76"/>
      <c r="GA39" s="76"/>
      <c r="GB39" s="76"/>
      <c r="GC39" s="76"/>
      <c r="GD39" s="76"/>
      <c r="GE39" s="76"/>
      <c r="GF39" s="76"/>
      <c r="GG39" s="76"/>
      <c r="GH39" s="76"/>
      <c r="GI39" s="76"/>
      <c r="GJ39" s="76"/>
      <c r="GK39" s="76"/>
      <c r="GL39" s="76"/>
      <c r="GM39" s="76"/>
      <c r="GN39" s="76"/>
      <c r="GO39" s="76"/>
      <c r="GP39" s="76"/>
      <c r="GQ39" s="76"/>
      <c r="GR39" s="76"/>
      <c r="GS39" s="76"/>
      <c r="GT39" s="76"/>
      <c r="GU39" s="76"/>
      <c r="GV39" s="76"/>
      <c r="GW39" s="76"/>
      <c r="GX39" s="76"/>
      <c r="GY39" s="76"/>
      <c r="GZ39" s="76"/>
      <c r="HA39" s="76"/>
      <c r="HB39" s="76"/>
      <c r="HC39" s="76"/>
      <c r="HD39" s="76"/>
      <c r="HE39" s="76"/>
      <c r="HF39" s="76"/>
      <c r="HG39" s="76"/>
      <c r="HH39" s="76"/>
      <c r="HI39" s="76"/>
      <c r="HJ39" s="76"/>
      <c r="HK39" s="76"/>
    </row>
    <row r="40" spans="1:271" ht="20.100000000000001" customHeight="1">
      <c r="A40" s="74"/>
      <c r="B40" s="74"/>
      <c r="C40" s="74"/>
      <c r="D40" s="74"/>
      <c r="E40" s="74"/>
      <c r="F40" s="74"/>
      <c r="G40" s="74"/>
      <c r="H40" s="74"/>
      <c r="I40" s="74"/>
      <c r="J40" s="74"/>
      <c r="K40" s="74"/>
      <c r="L40" s="74"/>
      <c r="M40" s="74"/>
      <c r="N40" s="74"/>
      <c r="O40" s="74"/>
      <c r="P40" s="74"/>
      <c r="Q40" s="74"/>
      <c r="R40" s="74"/>
      <c r="S40" s="74"/>
      <c r="T40" s="74"/>
      <c r="U40" s="74"/>
      <c r="V40" s="74"/>
      <c r="W40" s="74"/>
      <c r="X40" s="74"/>
      <c r="Y40" s="74"/>
      <c r="Z40" s="74"/>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76"/>
      <c r="DP40" s="76"/>
      <c r="DQ40" s="76"/>
      <c r="DR40" s="76"/>
      <c r="DS40" s="76"/>
      <c r="DT40" s="76"/>
      <c r="DU40" s="76"/>
      <c r="DV40" s="76"/>
      <c r="DW40" s="76"/>
      <c r="DX40" s="76"/>
      <c r="DY40" s="76"/>
      <c r="DZ40" s="76"/>
      <c r="EA40" s="76"/>
      <c r="EB40" s="76"/>
      <c r="EC40" s="76"/>
      <c r="ED40" s="76"/>
      <c r="EE40" s="76"/>
      <c r="EF40" s="76"/>
      <c r="EG40" s="76"/>
      <c r="EH40" s="76"/>
      <c r="EI40" s="76"/>
      <c r="EJ40" s="76"/>
      <c r="EK40" s="76"/>
      <c r="EL40" s="76"/>
      <c r="EM40" s="76"/>
      <c r="EN40" s="76"/>
      <c r="EO40" s="76"/>
      <c r="EP40" s="76"/>
      <c r="EQ40" s="76"/>
      <c r="ER40" s="76"/>
      <c r="ES40" s="76"/>
      <c r="ET40" s="76"/>
      <c r="EU40" s="76"/>
      <c r="EV40" s="76"/>
      <c r="EW40" s="76"/>
      <c r="EX40" s="76"/>
      <c r="EY40" s="76"/>
      <c r="EZ40" s="76"/>
      <c r="FA40" s="76"/>
      <c r="FB40" s="76"/>
      <c r="FC40" s="76"/>
      <c r="FD40" s="76"/>
      <c r="FE40" s="76"/>
      <c r="FF40" s="76"/>
      <c r="FG40" s="76"/>
      <c r="FH40" s="76"/>
      <c r="FI40" s="76"/>
      <c r="FJ40" s="76"/>
      <c r="FK40" s="76"/>
      <c r="FL40" s="76"/>
      <c r="FM40" s="76"/>
      <c r="FN40" s="76"/>
      <c r="FO40" s="76"/>
      <c r="FP40" s="76"/>
      <c r="FQ40" s="76"/>
      <c r="FR40" s="76"/>
      <c r="FS40" s="76"/>
      <c r="FT40" s="76"/>
      <c r="FU40" s="76"/>
      <c r="FV40" s="76"/>
      <c r="FW40" s="76"/>
      <c r="FX40" s="76"/>
      <c r="FY40" s="76"/>
      <c r="FZ40" s="76"/>
      <c r="GA40" s="76"/>
      <c r="GB40" s="76"/>
      <c r="GC40" s="76"/>
      <c r="GD40" s="76"/>
      <c r="GE40" s="76"/>
      <c r="GF40" s="76"/>
      <c r="GG40" s="76"/>
      <c r="GH40" s="76"/>
      <c r="GI40" s="76"/>
      <c r="GJ40" s="76"/>
      <c r="GK40" s="76"/>
      <c r="GL40" s="76"/>
      <c r="GM40" s="76"/>
      <c r="GN40" s="76"/>
      <c r="GO40" s="76"/>
      <c r="GP40" s="76"/>
      <c r="GQ40" s="76"/>
      <c r="GR40" s="76"/>
      <c r="GS40" s="76"/>
      <c r="GT40" s="76"/>
      <c r="GU40" s="76"/>
      <c r="GV40" s="76"/>
      <c r="GW40" s="76"/>
      <c r="GX40" s="76"/>
      <c r="GY40" s="76"/>
      <c r="GZ40" s="76"/>
      <c r="HA40" s="76"/>
      <c r="HB40" s="76"/>
      <c r="HC40" s="76"/>
      <c r="HD40" s="76"/>
      <c r="HE40" s="76"/>
      <c r="HF40" s="76"/>
      <c r="HG40" s="76"/>
      <c r="HH40" s="76"/>
      <c r="HI40" s="76"/>
      <c r="HJ40" s="76"/>
      <c r="HK40" s="76"/>
    </row>
    <row r="41" spans="1:271" ht="20.100000000000001" customHeight="1">
      <c r="A41" s="74"/>
      <c r="B41" s="74"/>
      <c r="C41" s="74"/>
      <c r="D41" s="74"/>
      <c r="E41" s="74"/>
      <c r="F41" s="74"/>
      <c r="G41" s="74"/>
      <c r="H41" s="74"/>
      <c r="I41" s="74"/>
      <c r="J41" s="74"/>
      <c r="K41" s="74"/>
      <c r="L41" s="74"/>
      <c r="M41" s="74"/>
      <c r="N41" s="74"/>
      <c r="O41" s="74"/>
      <c r="P41" s="74"/>
      <c r="Q41" s="74"/>
      <c r="R41" s="74"/>
      <c r="S41" s="74"/>
      <c r="T41" s="74"/>
      <c r="U41" s="74"/>
      <c r="V41" s="74"/>
      <c r="W41" s="74"/>
      <c r="X41" s="74"/>
      <c r="Y41" s="74"/>
      <c r="Z41" s="74"/>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76"/>
      <c r="DP41" s="76"/>
      <c r="DQ41" s="76"/>
      <c r="DR41" s="76"/>
      <c r="DS41" s="76"/>
      <c r="DT41" s="76"/>
      <c r="DU41" s="76"/>
      <c r="DV41" s="76"/>
      <c r="DW41" s="76"/>
      <c r="DX41" s="76"/>
      <c r="DY41" s="76"/>
      <c r="DZ41" s="76"/>
      <c r="EA41" s="76"/>
      <c r="EB41" s="76"/>
      <c r="EC41" s="76"/>
      <c r="ED41" s="76"/>
      <c r="EE41" s="76"/>
      <c r="EF41" s="76"/>
      <c r="EG41" s="76"/>
      <c r="EH41" s="76"/>
      <c r="EI41" s="76"/>
      <c r="EJ41" s="76"/>
      <c r="EK41" s="76"/>
      <c r="EL41" s="76"/>
      <c r="EM41" s="76"/>
      <c r="EN41" s="76"/>
      <c r="EO41" s="76"/>
      <c r="EP41" s="76"/>
      <c r="EQ41" s="76"/>
      <c r="ER41" s="76"/>
      <c r="ES41" s="76"/>
      <c r="ET41" s="76"/>
      <c r="EU41" s="76"/>
      <c r="EV41" s="76"/>
      <c r="EW41" s="76"/>
      <c r="EX41" s="76"/>
      <c r="EY41" s="76"/>
      <c r="EZ41" s="76"/>
      <c r="FA41" s="76"/>
      <c r="FB41" s="76"/>
      <c r="FC41" s="76"/>
      <c r="FD41" s="76"/>
      <c r="FE41" s="76"/>
      <c r="FF41" s="76"/>
      <c r="FG41" s="76"/>
      <c r="FH41" s="76"/>
      <c r="FI41" s="76"/>
      <c r="FJ41" s="76"/>
      <c r="FK41" s="76"/>
      <c r="FL41" s="76"/>
      <c r="FM41" s="76"/>
      <c r="FN41" s="76"/>
      <c r="FO41" s="76"/>
      <c r="FP41" s="76"/>
      <c r="FQ41" s="76"/>
      <c r="FR41" s="76"/>
      <c r="FS41" s="76"/>
      <c r="FT41" s="76"/>
      <c r="FU41" s="76"/>
      <c r="FV41" s="76"/>
      <c r="FW41" s="76"/>
      <c r="FX41" s="76"/>
      <c r="FY41" s="76"/>
      <c r="FZ41" s="76"/>
      <c r="GA41" s="76"/>
      <c r="GB41" s="76"/>
      <c r="GC41" s="76"/>
      <c r="GD41" s="76"/>
      <c r="GE41" s="76"/>
      <c r="GF41" s="76"/>
      <c r="GG41" s="76"/>
      <c r="GH41" s="76"/>
      <c r="GI41" s="76"/>
      <c r="GJ41" s="76"/>
      <c r="GK41" s="76"/>
      <c r="GL41" s="76"/>
      <c r="GM41" s="76"/>
      <c r="GN41" s="76"/>
      <c r="GO41" s="76"/>
      <c r="GP41" s="76"/>
      <c r="GQ41" s="76"/>
      <c r="GR41" s="76"/>
      <c r="GS41" s="76"/>
      <c r="GT41" s="76"/>
      <c r="GU41" s="76"/>
      <c r="GV41" s="76"/>
      <c r="GW41" s="76"/>
      <c r="GX41" s="76"/>
      <c r="GY41" s="76"/>
      <c r="GZ41" s="76"/>
      <c r="HA41" s="76"/>
      <c r="HB41" s="76"/>
      <c r="HC41" s="76"/>
      <c r="HD41" s="76"/>
      <c r="HE41" s="76"/>
      <c r="HF41" s="76"/>
      <c r="HG41" s="76"/>
      <c r="HH41" s="76"/>
      <c r="HI41" s="76"/>
      <c r="HJ41" s="76"/>
      <c r="HK41" s="76"/>
    </row>
    <row r="42" spans="1:271" ht="20.100000000000001" customHeight="1">
      <c r="A42" s="74"/>
      <c r="B42" s="74"/>
      <c r="C42" s="74"/>
      <c r="D42" s="74"/>
      <c r="E42" s="74"/>
      <c r="F42" s="74"/>
      <c r="G42" s="74"/>
      <c r="H42" s="74"/>
      <c r="I42" s="74"/>
      <c r="J42" s="74"/>
      <c r="K42" s="74"/>
      <c r="L42" s="74"/>
      <c r="M42" s="74"/>
      <c r="N42" s="74"/>
      <c r="O42" s="74"/>
      <c r="P42" s="74"/>
      <c r="Q42" s="74"/>
      <c r="R42" s="74"/>
      <c r="S42" s="74"/>
      <c r="T42" s="74"/>
      <c r="U42" s="74"/>
      <c r="V42" s="74"/>
      <c r="W42" s="74"/>
      <c r="X42" s="74"/>
      <c r="Y42" s="74"/>
      <c r="Z42" s="74"/>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c r="EF42" s="76"/>
      <c r="EG42" s="76"/>
      <c r="EH42" s="76"/>
      <c r="EI42" s="76"/>
      <c r="EJ42" s="76"/>
      <c r="EK42" s="76"/>
      <c r="EL42" s="76"/>
      <c r="EM42" s="76"/>
      <c r="EN42" s="76"/>
      <c r="EO42" s="76"/>
      <c r="EP42" s="76"/>
      <c r="EQ42" s="76"/>
      <c r="ER42" s="76"/>
      <c r="ES42" s="76"/>
      <c r="ET42" s="76"/>
      <c r="EU42" s="76"/>
      <c r="EV42" s="76"/>
      <c r="EW42" s="76"/>
      <c r="EX42" s="76"/>
      <c r="EY42" s="76"/>
      <c r="EZ42" s="76"/>
      <c r="FA42" s="76"/>
      <c r="FB42" s="76"/>
      <c r="FC42" s="76"/>
      <c r="FD42" s="76"/>
      <c r="FE42" s="76"/>
      <c r="FF42" s="76"/>
      <c r="FG42" s="76"/>
      <c r="FH42" s="76"/>
      <c r="FI42" s="76"/>
      <c r="FJ42" s="76"/>
      <c r="FK42" s="76"/>
      <c r="FL42" s="76"/>
      <c r="FM42" s="76"/>
      <c r="FN42" s="76"/>
      <c r="FO42" s="76"/>
      <c r="FP42" s="76"/>
      <c r="FQ42" s="76"/>
      <c r="FR42" s="76"/>
      <c r="FS42" s="76"/>
      <c r="FT42" s="76"/>
      <c r="FU42" s="76"/>
      <c r="FV42" s="76"/>
      <c r="FW42" s="76"/>
      <c r="FX42" s="76"/>
      <c r="FY42" s="76"/>
      <c r="FZ42" s="76"/>
      <c r="GA42" s="76"/>
      <c r="GB42" s="76"/>
      <c r="GC42" s="76"/>
      <c r="GD42" s="76"/>
      <c r="GE42" s="76"/>
      <c r="GF42" s="76"/>
      <c r="GG42" s="76"/>
      <c r="GH42" s="76"/>
      <c r="GI42" s="76"/>
      <c r="GJ42" s="76"/>
      <c r="GK42" s="76"/>
      <c r="GL42" s="76"/>
      <c r="GM42" s="76"/>
      <c r="GN42" s="76"/>
      <c r="GO42" s="76"/>
      <c r="GP42" s="76"/>
      <c r="GQ42" s="76"/>
      <c r="GR42" s="76"/>
      <c r="GS42" s="76"/>
      <c r="GT42" s="76"/>
      <c r="GU42" s="76"/>
      <c r="GV42" s="76"/>
      <c r="GW42" s="76"/>
      <c r="GX42" s="76"/>
      <c r="GY42" s="76"/>
      <c r="GZ42" s="76"/>
      <c r="HA42" s="76"/>
      <c r="HB42" s="76"/>
      <c r="HC42" s="76"/>
      <c r="HD42" s="76"/>
      <c r="HE42" s="76"/>
      <c r="HF42" s="76"/>
      <c r="HG42" s="76"/>
      <c r="HH42" s="76"/>
      <c r="HI42" s="76"/>
      <c r="HJ42" s="76"/>
      <c r="HK42" s="76"/>
    </row>
    <row r="43" spans="1:271" ht="20.100000000000001" customHeight="1">
      <c r="A43" s="74"/>
      <c r="B43" s="74"/>
      <c r="C43" s="74"/>
      <c r="D43" s="74"/>
      <c r="E43" s="74"/>
      <c r="F43" s="74"/>
      <c r="G43" s="74"/>
      <c r="H43" s="74"/>
      <c r="I43" s="74"/>
      <c r="J43" s="74"/>
      <c r="K43" s="74"/>
      <c r="L43" s="74"/>
      <c r="M43" s="74"/>
      <c r="N43" s="74"/>
      <c r="O43" s="74"/>
      <c r="P43" s="74"/>
      <c r="Q43" s="74"/>
      <c r="R43" s="74"/>
      <c r="S43" s="74"/>
      <c r="T43" s="74"/>
      <c r="U43" s="74"/>
      <c r="V43" s="74"/>
      <c r="W43" s="74"/>
      <c r="X43" s="74"/>
      <c r="Y43" s="74"/>
      <c r="Z43" s="74"/>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c r="DM43" s="76"/>
      <c r="DN43" s="76"/>
      <c r="DO43" s="76"/>
      <c r="DP43" s="76"/>
      <c r="DQ43" s="76"/>
      <c r="DR43" s="76"/>
      <c r="DS43" s="76"/>
      <c r="DT43" s="76"/>
      <c r="DU43" s="76"/>
      <c r="DV43" s="76"/>
      <c r="DW43" s="76"/>
      <c r="DX43" s="76"/>
      <c r="DY43" s="76"/>
      <c r="DZ43" s="76"/>
      <c r="EA43" s="76"/>
      <c r="EB43" s="76"/>
      <c r="EC43" s="76"/>
      <c r="ED43" s="76"/>
      <c r="EE43" s="76"/>
      <c r="EF43" s="76"/>
      <c r="EG43" s="76"/>
      <c r="EH43" s="76"/>
      <c r="EI43" s="76"/>
      <c r="EJ43" s="76"/>
      <c r="EK43" s="76"/>
      <c r="EL43" s="76"/>
      <c r="EM43" s="76"/>
      <c r="EN43" s="76"/>
      <c r="EO43" s="76"/>
      <c r="EP43" s="76"/>
      <c r="EQ43" s="76"/>
      <c r="ER43" s="76"/>
      <c r="ES43" s="76"/>
      <c r="ET43" s="76"/>
      <c r="EU43" s="76"/>
      <c r="EV43" s="76"/>
      <c r="EW43" s="76"/>
      <c r="EX43" s="76"/>
      <c r="EY43" s="76"/>
      <c r="EZ43" s="76"/>
      <c r="FA43" s="76"/>
      <c r="FB43" s="76"/>
      <c r="FC43" s="76"/>
      <c r="FD43" s="76"/>
      <c r="FE43" s="76"/>
      <c r="FF43" s="76"/>
      <c r="FG43" s="76"/>
      <c r="FH43" s="76"/>
      <c r="FI43" s="76"/>
      <c r="FJ43" s="76"/>
      <c r="FK43" s="76"/>
      <c r="FL43" s="76"/>
      <c r="FM43" s="76"/>
      <c r="FN43" s="76"/>
      <c r="FO43" s="76"/>
      <c r="FP43" s="76"/>
      <c r="FQ43" s="76"/>
      <c r="FR43" s="76"/>
      <c r="FS43" s="76"/>
      <c r="FT43" s="76"/>
      <c r="FU43" s="76"/>
      <c r="FV43" s="76"/>
      <c r="FW43" s="76"/>
      <c r="FX43" s="76"/>
      <c r="FY43" s="76"/>
      <c r="FZ43" s="76"/>
      <c r="GA43" s="76"/>
      <c r="GB43" s="76"/>
      <c r="GC43" s="76"/>
      <c r="GD43" s="76"/>
      <c r="GE43" s="76"/>
      <c r="GF43" s="76"/>
      <c r="GG43" s="76"/>
      <c r="GH43" s="76"/>
      <c r="GI43" s="76"/>
      <c r="GJ43" s="76"/>
      <c r="GK43" s="76"/>
      <c r="GL43" s="76"/>
      <c r="GM43" s="76"/>
      <c r="GN43" s="76"/>
      <c r="GO43" s="76"/>
      <c r="GP43" s="76"/>
      <c r="GQ43" s="76"/>
      <c r="GR43" s="76"/>
      <c r="GS43" s="76"/>
      <c r="GT43" s="76"/>
      <c r="GU43" s="76"/>
      <c r="GV43" s="76"/>
      <c r="GW43" s="76"/>
      <c r="GX43" s="76"/>
      <c r="GY43" s="76"/>
      <c r="GZ43" s="76"/>
      <c r="HA43" s="76"/>
      <c r="HB43" s="76"/>
      <c r="HC43" s="76"/>
      <c r="HD43" s="76"/>
      <c r="HE43" s="76"/>
      <c r="HF43" s="76"/>
      <c r="HG43" s="76"/>
      <c r="HH43" s="76"/>
      <c r="HI43" s="76"/>
      <c r="HJ43" s="76"/>
      <c r="HK43" s="76"/>
    </row>
    <row r="44" spans="1:271" ht="20.100000000000001" customHeight="1">
      <c r="A44" s="74"/>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c r="DM44" s="76"/>
      <c r="DN44" s="76"/>
      <c r="DO44" s="76"/>
      <c r="DP44" s="76"/>
      <c r="DQ44" s="76"/>
      <c r="DR44" s="76"/>
      <c r="DS44" s="76"/>
      <c r="DT44" s="76"/>
      <c r="DU44" s="76"/>
      <c r="DV44" s="76"/>
      <c r="DW44" s="76"/>
      <c r="DX44" s="76"/>
      <c r="DY44" s="76"/>
      <c r="DZ44" s="76"/>
      <c r="EA44" s="76"/>
      <c r="EB44" s="76"/>
      <c r="EC44" s="76"/>
      <c r="ED44" s="76"/>
      <c r="EE44" s="76"/>
      <c r="EF44" s="76"/>
      <c r="EG44" s="76"/>
      <c r="EH44" s="76"/>
      <c r="EI44" s="76"/>
      <c r="EJ44" s="76"/>
      <c r="EK44" s="76"/>
      <c r="EL44" s="76"/>
      <c r="EM44" s="76"/>
      <c r="EN44" s="76"/>
      <c r="EO44" s="76"/>
      <c r="EP44" s="76"/>
      <c r="EQ44" s="76"/>
      <c r="ER44" s="76"/>
      <c r="ES44" s="76"/>
      <c r="ET44" s="76"/>
      <c r="EU44" s="76"/>
      <c r="EV44" s="76"/>
      <c r="EW44" s="76"/>
      <c r="EX44" s="76"/>
      <c r="EY44" s="76"/>
      <c r="EZ44" s="76"/>
      <c r="FA44" s="76"/>
      <c r="FB44" s="76"/>
      <c r="FC44" s="76"/>
      <c r="FD44" s="76"/>
      <c r="FE44" s="76"/>
      <c r="FF44" s="76"/>
      <c r="FG44" s="76"/>
      <c r="FH44" s="76"/>
      <c r="FI44" s="76"/>
      <c r="FJ44" s="76"/>
      <c r="FK44" s="76"/>
      <c r="FL44" s="76"/>
      <c r="FM44" s="76"/>
      <c r="FN44" s="76"/>
      <c r="FO44" s="76"/>
      <c r="FP44" s="76"/>
      <c r="FQ44" s="76"/>
      <c r="FR44" s="76"/>
      <c r="FS44" s="76"/>
      <c r="FT44" s="76"/>
      <c r="FU44" s="76"/>
      <c r="FV44" s="76"/>
      <c r="FW44" s="76"/>
      <c r="FX44" s="76"/>
      <c r="FY44" s="76"/>
      <c r="FZ44" s="76"/>
      <c r="GA44" s="76"/>
      <c r="GB44" s="76"/>
      <c r="GC44" s="76"/>
      <c r="GD44" s="76"/>
      <c r="GE44" s="76"/>
      <c r="GF44" s="76"/>
      <c r="GG44" s="76"/>
      <c r="GH44" s="76"/>
      <c r="GI44" s="76"/>
      <c r="GJ44" s="76"/>
      <c r="GK44" s="76"/>
      <c r="GL44" s="76"/>
      <c r="GM44" s="76"/>
      <c r="GN44" s="76"/>
      <c r="GO44" s="76"/>
      <c r="GP44" s="76"/>
      <c r="GQ44" s="76"/>
      <c r="GR44" s="76"/>
      <c r="GS44" s="76"/>
      <c r="GT44" s="76"/>
      <c r="GU44" s="76"/>
      <c r="GV44" s="76"/>
      <c r="GW44" s="76"/>
      <c r="GX44" s="76"/>
      <c r="GY44" s="76"/>
      <c r="GZ44" s="76"/>
      <c r="HA44" s="76"/>
      <c r="HB44" s="76"/>
      <c r="HC44" s="76"/>
      <c r="HD44" s="76"/>
      <c r="HE44" s="76"/>
      <c r="HF44" s="76"/>
      <c r="HG44" s="76"/>
      <c r="HH44" s="76"/>
      <c r="HI44" s="76"/>
      <c r="HJ44" s="76"/>
      <c r="HK44" s="76"/>
    </row>
    <row r="45" spans="1:271" ht="20.100000000000001" customHeight="1">
      <c r="A45" s="74"/>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c r="DM45" s="76"/>
      <c r="DN45" s="76"/>
      <c r="DO45" s="76"/>
      <c r="DP45" s="76"/>
      <c r="DQ45" s="76"/>
      <c r="DR45" s="76"/>
      <c r="DS45" s="76"/>
      <c r="DT45" s="76"/>
      <c r="DU45" s="76"/>
      <c r="DV45" s="76"/>
      <c r="DW45" s="76"/>
      <c r="DX45" s="76"/>
      <c r="DY45" s="76"/>
      <c r="DZ45" s="76"/>
      <c r="EA45" s="76"/>
      <c r="EB45" s="76"/>
      <c r="EC45" s="76"/>
      <c r="ED45" s="76"/>
      <c r="EE45" s="76"/>
      <c r="EF45" s="76"/>
      <c r="EG45" s="76"/>
      <c r="EH45" s="76"/>
      <c r="EI45" s="76"/>
      <c r="EJ45" s="76"/>
      <c r="EK45" s="76"/>
      <c r="EL45" s="76"/>
      <c r="EM45" s="76"/>
      <c r="EN45" s="76"/>
      <c r="EO45" s="76"/>
      <c r="EP45" s="76"/>
      <c r="EQ45" s="76"/>
      <c r="ER45" s="76"/>
      <c r="ES45" s="76"/>
      <c r="ET45" s="76"/>
      <c r="EU45" s="76"/>
      <c r="EV45" s="76"/>
      <c r="EW45" s="76"/>
      <c r="EX45" s="76"/>
      <c r="EY45" s="76"/>
      <c r="EZ45" s="76"/>
      <c r="FA45" s="76"/>
      <c r="FB45" s="76"/>
      <c r="FC45" s="76"/>
      <c r="FD45" s="76"/>
      <c r="FE45" s="76"/>
      <c r="FF45" s="76"/>
      <c r="FG45" s="76"/>
      <c r="FH45" s="76"/>
      <c r="FI45" s="76"/>
      <c r="FJ45" s="76"/>
      <c r="FK45" s="76"/>
      <c r="FL45" s="76"/>
      <c r="FM45" s="76"/>
      <c r="FN45" s="76"/>
      <c r="FO45" s="76"/>
      <c r="FP45" s="76"/>
      <c r="FQ45" s="76"/>
      <c r="FR45" s="76"/>
      <c r="FS45" s="76"/>
      <c r="FT45" s="76"/>
      <c r="FU45" s="76"/>
      <c r="FV45" s="76"/>
      <c r="FW45" s="76"/>
      <c r="FX45" s="76"/>
      <c r="FY45" s="76"/>
      <c r="FZ45" s="76"/>
      <c r="GA45" s="76"/>
      <c r="GB45" s="76"/>
      <c r="GC45" s="76"/>
      <c r="GD45" s="76"/>
      <c r="GE45" s="76"/>
      <c r="GF45" s="76"/>
      <c r="GG45" s="76"/>
      <c r="GH45" s="76"/>
      <c r="GI45" s="76"/>
      <c r="GJ45" s="76"/>
      <c r="GK45" s="76"/>
      <c r="GL45" s="76"/>
      <c r="GM45" s="76"/>
      <c r="GN45" s="76"/>
      <c r="GO45" s="76"/>
      <c r="GP45" s="76"/>
      <c r="GQ45" s="76"/>
      <c r="GR45" s="76"/>
      <c r="GS45" s="76"/>
      <c r="GT45" s="76"/>
      <c r="GU45" s="76"/>
      <c r="GV45" s="76"/>
      <c r="GW45" s="76"/>
      <c r="GX45" s="76"/>
      <c r="GY45" s="76"/>
      <c r="GZ45" s="76"/>
      <c r="HA45" s="76"/>
      <c r="HB45" s="76"/>
      <c r="HC45" s="76"/>
      <c r="HD45" s="76"/>
      <c r="HE45" s="76"/>
      <c r="HF45" s="76"/>
      <c r="HG45" s="76"/>
      <c r="HH45" s="76"/>
      <c r="HI45" s="76"/>
      <c r="HJ45" s="76"/>
      <c r="HK45" s="76"/>
    </row>
    <row r="46" spans="1:271" ht="20.100000000000001" customHeight="1">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c r="DM46" s="76"/>
      <c r="DN46" s="76"/>
      <c r="DO46" s="76"/>
      <c r="DP46" s="76"/>
      <c r="DQ46" s="76"/>
      <c r="DR46" s="76"/>
      <c r="DS46" s="76"/>
      <c r="DT46" s="76"/>
      <c r="DU46" s="76"/>
      <c r="DV46" s="76"/>
      <c r="DW46" s="76"/>
      <c r="DX46" s="76"/>
      <c r="DY46" s="76"/>
      <c r="DZ46" s="76"/>
      <c r="EA46" s="76"/>
      <c r="EB46" s="76"/>
      <c r="EC46" s="76"/>
      <c r="ED46" s="76"/>
      <c r="EE46" s="76"/>
      <c r="EF46" s="76"/>
      <c r="EG46" s="76"/>
      <c r="EH46" s="76"/>
      <c r="EI46" s="76"/>
      <c r="EJ46" s="76"/>
      <c r="EK46" s="76"/>
      <c r="EL46" s="76"/>
      <c r="EM46" s="76"/>
      <c r="EN46" s="76"/>
      <c r="EO46" s="76"/>
      <c r="EP46" s="76"/>
      <c r="EQ46" s="76"/>
      <c r="ER46" s="76"/>
      <c r="ES46" s="76"/>
      <c r="ET46" s="76"/>
      <c r="EU46" s="76"/>
      <c r="EV46" s="76"/>
      <c r="EW46" s="76"/>
      <c r="EX46" s="76"/>
      <c r="EY46" s="76"/>
      <c r="EZ46" s="76"/>
      <c r="FA46" s="76"/>
      <c r="FB46" s="76"/>
      <c r="FC46" s="76"/>
      <c r="FD46" s="76"/>
      <c r="FE46" s="76"/>
      <c r="FF46" s="76"/>
      <c r="FG46" s="76"/>
      <c r="FH46" s="76"/>
      <c r="FI46" s="76"/>
      <c r="FJ46" s="76"/>
      <c r="FK46" s="76"/>
      <c r="FL46" s="76"/>
      <c r="FM46" s="76"/>
      <c r="FN46" s="76"/>
      <c r="FO46" s="76"/>
      <c r="FP46" s="76"/>
      <c r="FQ46" s="76"/>
      <c r="FR46" s="76"/>
      <c r="FS46" s="76"/>
      <c r="FT46" s="76"/>
      <c r="FU46" s="76"/>
      <c r="FV46" s="76"/>
      <c r="FW46" s="76"/>
      <c r="FX46" s="76"/>
      <c r="FY46" s="76"/>
      <c r="FZ46" s="76"/>
      <c r="GA46" s="76"/>
      <c r="GB46" s="76"/>
      <c r="GC46" s="76"/>
      <c r="GD46" s="76"/>
      <c r="GE46" s="76"/>
      <c r="GF46" s="76"/>
      <c r="GG46" s="76"/>
      <c r="GH46" s="76"/>
      <c r="GI46" s="76"/>
      <c r="GJ46" s="76"/>
      <c r="GK46" s="76"/>
      <c r="GL46" s="76"/>
      <c r="GM46" s="76"/>
      <c r="GN46" s="76"/>
      <c r="GO46" s="76"/>
      <c r="GP46" s="76"/>
      <c r="GQ46" s="76"/>
      <c r="GR46" s="76"/>
      <c r="GS46" s="76"/>
      <c r="GT46" s="76"/>
      <c r="GU46" s="76"/>
      <c r="GV46" s="76"/>
      <c r="GW46" s="76"/>
      <c r="GX46" s="76"/>
      <c r="GY46" s="76"/>
      <c r="GZ46" s="76"/>
      <c r="HA46" s="76"/>
      <c r="HB46" s="76"/>
      <c r="HC46" s="76"/>
      <c r="HD46" s="76"/>
      <c r="HE46" s="76"/>
      <c r="HF46" s="76"/>
      <c r="HG46" s="76"/>
      <c r="HH46" s="76"/>
      <c r="HI46" s="76"/>
      <c r="HJ46" s="76"/>
      <c r="HK46" s="76"/>
    </row>
    <row r="47" spans="1:271" ht="20.100000000000001" customHeight="1">
      <c r="A47" s="74"/>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76"/>
      <c r="BP47" s="76"/>
      <c r="BQ47" s="76"/>
      <c r="BR47" s="76"/>
      <c r="BS47" s="76"/>
      <c r="BT47" s="76"/>
      <c r="BU47" s="76"/>
      <c r="BV47" s="76"/>
      <c r="BW47" s="76"/>
      <c r="BX47" s="76"/>
      <c r="BY47" s="76"/>
      <c r="BZ47" s="76"/>
      <c r="CA47" s="76"/>
      <c r="CB47" s="76"/>
      <c r="CC47" s="76"/>
      <c r="CD47" s="76"/>
      <c r="CE47" s="76"/>
      <c r="CF47" s="76"/>
      <c r="CG47" s="76"/>
      <c r="CH47" s="76"/>
      <c r="CI47" s="76"/>
      <c r="CJ47" s="76"/>
      <c r="CK47" s="76"/>
      <c r="CL47" s="76"/>
      <c r="CM47" s="76"/>
      <c r="CN47" s="76"/>
      <c r="CO47" s="76"/>
      <c r="CP47" s="76"/>
      <c r="CQ47" s="76"/>
      <c r="CR47" s="76"/>
      <c r="CS47" s="76"/>
      <c r="CT47" s="76"/>
      <c r="CU47" s="76"/>
      <c r="CV47" s="76"/>
      <c r="CW47" s="76"/>
      <c r="CX47" s="76"/>
      <c r="CY47" s="76"/>
      <c r="CZ47" s="76"/>
      <c r="DA47" s="76"/>
      <c r="DB47" s="76"/>
      <c r="DC47" s="76"/>
      <c r="DD47" s="76"/>
      <c r="DE47" s="76"/>
      <c r="DF47" s="76"/>
      <c r="DG47" s="76"/>
      <c r="DH47" s="76"/>
      <c r="DI47" s="76"/>
      <c r="DJ47" s="76"/>
      <c r="DK47" s="76"/>
      <c r="DL47" s="76"/>
      <c r="DM47" s="76"/>
      <c r="DN47" s="76"/>
      <c r="DO47" s="76"/>
      <c r="DP47" s="76"/>
      <c r="DQ47" s="76"/>
      <c r="DR47" s="76"/>
      <c r="DS47" s="76"/>
      <c r="DT47" s="76"/>
      <c r="DU47" s="76"/>
      <c r="DV47" s="76"/>
      <c r="DW47" s="76"/>
      <c r="DX47" s="76"/>
      <c r="DY47" s="76"/>
      <c r="DZ47" s="76"/>
      <c r="EA47" s="76"/>
      <c r="EB47" s="76"/>
      <c r="EC47" s="76"/>
      <c r="ED47" s="76"/>
      <c r="EE47" s="76"/>
      <c r="EF47" s="76"/>
      <c r="EG47" s="76"/>
      <c r="EH47" s="76"/>
      <c r="EI47" s="76"/>
      <c r="EJ47" s="76"/>
      <c r="EK47" s="76"/>
      <c r="EL47" s="76"/>
      <c r="EM47" s="76"/>
      <c r="EN47" s="76"/>
      <c r="EO47" s="76"/>
      <c r="EP47" s="76"/>
      <c r="EQ47" s="76"/>
      <c r="ER47" s="76"/>
      <c r="ES47" s="76"/>
      <c r="ET47" s="76"/>
      <c r="EU47" s="76"/>
      <c r="EV47" s="76"/>
      <c r="EW47" s="76"/>
      <c r="EX47" s="76"/>
      <c r="EY47" s="76"/>
      <c r="EZ47" s="76"/>
      <c r="FA47" s="76"/>
      <c r="FB47" s="76"/>
      <c r="FC47" s="76"/>
      <c r="FD47" s="76"/>
      <c r="FE47" s="76"/>
      <c r="FF47" s="76"/>
      <c r="FG47" s="76"/>
      <c r="FH47" s="76"/>
      <c r="FI47" s="76"/>
      <c r="FJ47" s="76"/>
      <c r="FK47" s="76"/>
      <c r="FL47" s="76"/>
      <c r="FM47" s="76"/>
      <c r="FN47" s="76"/>
      <c r="FO47" s="76"/>
      <c r="FP47" s="76"/>
      <c r="FQ47" s="76"/>
      <c r="FR47" s="76"/>
      <c r="FS47" s="76"/>
      <c r="FT47" s="76"/>
      <c r="FU47" s="76"/>
      <c r="FV47" s="76"/>
      <c r="FW47" s="76"/>
      <c r="FX47" s="76"/>
      <c r="FY47" s="76"/>
      <c r="FZ47" s="76"/>
      <c r="GA47" s="76"/>
      <c r="GB47" s="76"/>
      <c r="GC47" s="76"/>
      <c r="GD47" s="76"/>
      <c r="GE47" s="76"/>
      <c r="GF47" s="76"/>
      <c r="GG47" s="76"/>
      <c r="GH47" s="76"/>
      <c r="GI47" s="76"/>
      <c r="GJ47" s="76"/>
      <c r="GK47" s="76"/>
      <c r="GL47" s="76"/>
      <c r="GM47" s="76"/>
      <c r="GN47" s="76"/>
      <c r="GO47" s="76"/>
      <c r="GP47" s="76"/>
      <c r="GQ47" s="76"/>
      <c r="GR47" s="76"/>
      <c r="GS47" s="76"/>
      <c r="GT47" s="76"/>
      <c r="GU47" s="76"/>
      <c r="GV47" s="76"/>
      <c r="GW47" s="76"/>
      <c r="GX47" s="76"/>
      <c r="GY47" s="76"/>
      <c r="GZ47" s="76"/>
      <c r="HA47" s="76"/>
      <c r="HB47" s="76"/>
      <c r="HC47" s="76"/>
      <c r="HD47" s="76"/>
      <c r="HE47" s="76"/>
      <c r="HF47" s="76"/>
      <c r="HG47" s="76"/>
      <c r="HH47" s="76"/>
      <c r="HI47" s="76"/>
      <c r="HJ47" s="76"/>
      <c r="HK47" s="76"/>
    </row>
    <row r="48" spans="1:271" ht="20.100000000000001" customHeight="1">
      <c r="A48" s="74"/>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c r="CY48" s="76"/>
      <c r="CZ48" s="76"/>
      <c r="DA48" s="76"/>
      <c r="DB48" s="76"/>
      <c r="DC48" s="76"/>
      <c r="DD48" s="76"/>
      <c r="DE48" s="76"/>
      <c r="DF48" s="76"/>
      <c r="DG48" s="76"/>
      <c r="DH48" s="76"/>
      <c r="DI48" s="76"/>
      <c r="DJ48" s="76"/>
      <c r="DK48" s="76"/>
      <c r="DL48" s="76"/>
      <c r="DM48" s="76"/>
      <c r="DN48" s="76"/>
      <c r="DO48" s="76"/>
      <c r="DP48" s="76"/>
      <c r="DQ48" s="76"/>
      <c r="DR48" s="76"/>
      <c r="DS48" s="76"/>
      <c r="DT48" s="76"/>
      <c r="DU48" s="76"/>
      <c r="DV48" s="76"/>
      <c r="DW48" s="76"/>
      <c r="DX48" s="76"/>
      <c r="DY48" s="76"/>
      <c r="DZ48" s="76"/>
      <c r="EA48" s="76"/>
      <c r="EB48" s="76"/>
      <c r="EC48" s="76"/>
      <c r="ED48" s="76"/>
      <c r="EE48" s="76"/>
      <c r="EF48" s="76"/>
      <c r="EG48" s="76"/>
      <c r="EH48" s="76"/>
      <c r="EI48" s="76"/>
      <c r="EJ48" s="76"/>
      <c r="EK48" s="76"/>
      <c r="EL48" s="76"/>
      <c r="EM48" s="76"/>
      <c r="EN48" s="76"/>
      <c r="EO48" s="76"/>
      <c r="EP48" s="76"/>
      <c r="EQ48" s="76"/>
      <c r="ER48" s="76"/>
      <c r="ES48" s="76"/>
      <c r="ET48" s="76"/>
      <c r="EU48" s="76"/>
      <c r="EV48" s="76"/>
      <c r="EW48" s="76"/>
      <c r="EX48" s="76"/>
      <c r="EY48" s="76"/>
      <c r="EZ48" s="76"/>
      <c r="FA48" s="76"/>
      <c r="FB48" s="76"/>
      <c r="FC48" s="76"/>
      <c r="FD48" s="76"/>
      <c r="FE48" s="76"/>
      <c r="FF48" s="76"/>
      <c r="FG48" s="76"/>
      <c r="FH48" s="76"/>
      <c r="FI48" s="76"/>
      <c r="FJ48" s="76"/>
      <c r="FK48" s="76"/>
      <c r="FL48" s="76"/>
      <c r="FM48" s="76"/>
      <c r="FN48" s="76"/>
      <c r="FO48" s="76"/>
      <c r="FP48" s="76"/>
      <c r="FQ48" s="76"/>
      <c r="FR48" s="76"/>
      <c r="FS48" s="76"/>
      <c r="FT48" s="76"/>
      <c r="FU48" s="76"/>
      <c r="FV48" s="76"/>
      <c r="FW48" s="76"/>
      <c r="FX48" s="76"/>
      <c r="FY48" s="76"/>
      <c r="FZ48" s="76"/>
      <c r="GA48" s="76"/>
      <c r="GB48" s="76"/>
      <c r="GC48" s="76"/>
      <c r="GD48" s="76"/>
      <c r="GE48" s="76"/>
      <c r="GF48" s="76"/>
      <c r="GG48" s="76"/>
      <c r="GH48" s="76"/>
      <c r="GI48" s="76"/>
      <c r="GJ48" s="76"/>
      <c r="GK48" s="76"/>
      <c r="GL48" s="76"/>
      <c r="GM48" s="76"/>
      <c r="GN48" s="76"/>
      <c r="GO48" s="76"/>
      <c r="GP48" s="76"/>
      <c r="GQ48" s="76"/>
      <c r="GR48" s="76"/>
      <c r="GS48" s="76"/>
      <c r="GT48" s="76"/>
      <c r="GU48" s="76"/>
      <c r="GV48" s="76"/>
      <c r="GW48" s="76"/>
      <c r="GX48" s="76"/>
      <c r="GY48" s="76"/>
      <c r="GZ48" s="76"/>
      <c r="HA48" s="76"/>
      <c r="HB48" s="76"/>
      <c r="HC48" s="76"/>
      <c r="HD48" s="76"/>
      <c r="HE48" s="76"/>
      <c r="HF48" s="76"/>
      <c r="HG48" s="76"/>
      <c r="HH48" s="76"/>
      <c r="HI48" s="76"/>
      <c r="HJ48" s="76"/>
      <c r="HK48" s="76"/>
    </row>
    <row r="49" spans="1:219" ht="20.100000000000001" customHeight="1">
      <c r="A49" s="74"/>
      <c r="B49" s="74"/>
      <c r="C49" s="74"/>
      <c r="D49" s="74"/>
      <c r="E49" s="74"/>
      <c r="F49" s="74"/>
      <c r="G49" s="74"/>
      <c r="H49" s="74"/>
      <c r="I49" s="74"/>
      <c r="J49" s="74"/>
      <c r="K49" s="74"/>
      <c r="L49" s="74"/>
      <c r="M49" s="74"/>
      <c r="N49" s="74"/>
      <c r="O49" s="74"/>
      <c r="P49" s="74"/>
      <c r="Q49" s="74"/>
      <c r="R49" s="74"/>
      <c r="S49" s="74"/>
      <c r="T49" s="74"/>
      <c r="U49" s="74"/>
      <c r="V49" s="74"/>
      <c r="W49" s="74"/>
      <c r="X49" s="74"/>
      <c r="Y49" s="74"/>
      <c r="Z49" s="74"/>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76"/>
      <c r="BN49" s="76"/>
      <c r="BO49" s="76"/>
      <c r="BP49" s="76"/>
      <c r="BQ49" s="76"/>
      <c r="BR49" s="76"/>
      <c r="BS49" s="76"/>
      <c r="BT49" s="76"/>
      <c r="BU49" s="76"/>
      <c r="BV49" s="76"/>
      <c r="BW49" s="76"/>
      <c r="BX49" s="76"/>
      <c r="BY49" s="76"/>
      <c r="BZ49" s="76"/>
      <c r="CA49" s="76"/>
      <c r="CB49" s="76"/>
      <c r="CC49" s="76"/>
      <c r="CD49" s="76"/>
      <c r="CE49" s="76"/>
      <c r="CF49" s="76"/>
      <c r="CG49" s="76"/>
      <c r="CH49" s="76"/>
      <c r="CI49" s="76"/>
      <c r="CJ49" s="76"/>
      <c r="CK49" s="76"/>
      <c r="CL49" s="76"/>
      <c r="CM49" s="76"/>
      <c r="CN49" s="76"/>
      <c r="CO49" s="76"/>
      <c r="CP49" s="76"/>
      <c r="CQ49" s="76"/>
      <c r="CR49" s="76"/>
      <c r="CS49" s="76"/>
      <c r="CT49" s="76"/>
      <c r="CU49" s="76"/>
      <c r="CV49" s="76"/>
      <c r="CW49" s="76"/>
      <c r="CX49" s="76"/>
      <c r="CY49" s="76"/>
      <c r="CZ49" s="76"/>
      <c r="DA49" s="76"/>
      <c r="DB49" s="76"/>
      <c r="DC49" s="76"/>
      <c r="DD49" s="76"/>
      <c r="DE49" s="76"/>
      <c r="DF49" s="76"/>
      <c r="DG49" s="76"/>
      <c r="DH49" s="76"/>
      <c r="DI49" s="76"/>
      <c r="DJ49" s="76"/>
      <c r="DK49" s="76"/>
      <c r="DL49" s="76"/>
      <c r="DM49" s="76"/>
      <c r="DN49" s="76"/>
      <c r="DO49" s="76"/>
      <c r="DP49" s="76"/>
      <c r="DQ49" s="76"/>
      <c r="DR49" s="76"/>
      <c r="DS49" s="76"/>
      <c r="DT49" s="76"/>
      <c r="DU49" s="76"/>
      <c r="DV49" s="76"/>
      <c r="DW49" s="76"/>
      <c r="DX49" s="76"/>
      <c r="DY49" s="76"/>
      <c r="DZ49" s="76"/>
      <c r="EA49" s="76"/>
      <c r="EB49" s="76"/>
      <c r="EC49" s="76"/>
      <c r="ED49" s="76"/>
      <c r="EE49" s="76"/>
      <c r="EF49" s="76"/>
      <c r="EG49" s="76"/>
      <c r="EH49" s="76"/>
      <c r="EI49" s="76"/>
      <c r="EJ49" s="76"/>
      <c r="EK49" s="76"/>
      <c r="EL49" s="76"/>
      <c r="EM49" s="76"/>
      <c r="EN49" s="76"/>
      <c r="EO49" s="76"/>
      <c r="EP49" s="76"/>
      <c r="EQ49" s="76"/>
      <c r="ER49" s="76"/>
      <c r="ES49" s="76"/>
      <c r="ET49" s="76"/>
      <c r="EU49" s="76"/>
      <c r="EV49" s="76"/>
      <c r="EW49" s="76"/>
      <c r="EX49" s="76"/>
      <c r="EY49" s="76"/>
      <c r="EZ49" s="76"/>
      <c r="FA49" s="76"/>
      <c r="FB49" s="76"/>
      <c r="FC49" s="76"/>
      <c r="FD49" s="76"/>
      <c r="FE49" s="76"/>
      <c r="FF49" s="76"/>
      <c r="FG49" s="76"/>
      <c r="FH49" s="76"/>
      <c r="FI49" s="76"/>
      <c r="FJ49" s="76"/>
      <c r="FK49" s="76"/>
      <c r="FL49" s="76"/>
      <c r="FM49" s="76"/>
      <c r="FN49" s="76"/>
      <c r="FO49" s="76"/>
      <c r="FP49" s="76"/>
      <c r="FQ49" s="76"/>
      <c r="FR49" s="76"/>
      <c r="FS49" s="76"/>
      <c r="FT49" s="76"/>
      <c r="FU49" s="76"/>
      <c r="FV49" s="76"/>
      <c r="FW49" s="76"/>
      <c r="FX49" s="76"/>
      <c r="FY49" s="76"/>
      <c r="FZ49" s="76"/>
      <c r="GA49" s="76"/>
      <c r="GB49" s="76"/>
      <c r="GC49" s="76"/>
      <c r="GD49" s="76"/>
      <c r="GE49" s="76"/>
      <c r="GF49" s="76"/>
      <c r="GG49" s="76"/>
      <c r="GH49" s="76"/>
      <c r="GI49" s="76"/>
      <c r="GJ49" s="76"/>
      <c r="GK49" s="76"/>
      <c r="GL49" s="76"/>
      <c r="GM49" s="76"/>
      <c r="GN49" s="76"/>
      <c r="GO49" s="76"/>
      <c r="GP49" s="76"/>
      <c r="GQ49" s="76"/>
      <c r="GR49" s="76"/>
      <c r="GS49" s="76"/>
      <c r="GT49" s="76"/>
      <c r="GU49" s="76"/>
      <c r="GV49" s="76"/>
      <c r="GW49" s="76"/>
      <c r="GX49" s="76"/>
      <c r="GY49" s="76"/>
      <c r="GZ49" s="76"/>
      <c r="HA49" s="76"/>
      <c r="HB49" s="76"/>
      <c r="HC49" s="76"/>
      <c r="HD49" s="76"/>
      <c r="HE49" s="76"/>
      <c r="HF49" s="76"/>
      <c r="HG49" s="76"/>
      <c r="HH49" s="76"/>
      <c r="HI49" s="76"/>
      <c r="HJ49" s="76"/>
      <c r="HK49" s="76"/>
    </row>
    <row r="50" spans="1:219" ht="20.100000000000001" customHeight="1">
      <c r="A50" s="74"/>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6"/>
      <c r="AB50" s="76"/>
      <c r="AC50" s="76"/>
      <c r="AD50" s="76"/>
      <c r="AE50" s="76"/>
      <c r="AF50" s="76"/>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c r="BK50" s="76"/>
      <c r="BL50" s="76"/>
      <c r="BM50" s="76"/>
      <c r="BN50" s="76"/>
      <c r="BO50" s="76"/>
      <c r="BP50" s="76"/>
      <c r="BQ50" s="76"/>
      <c r="BR50" s="76"/>
      <c r="BS50" s="76"/>
      <c r="BT50" s="76"/>
      <c r="BU50" s="76"/>
      <c r="BV50" s="76"/>
      <c r="BW50" s="76"/>
      <c r="BX50" s="76"/>
      <c r="BY50" s="76"/>
      <c r="BZ50" s="76"/>
      <c r="CA50" s="76"/>
      <c r="CB50" s="76"/>
      <c r="CC50" s="76"/>
      <c r="CD50" s="76"/>
      <c r="CE50" s="76"/>
      <c r="CF50" s="76"/>
      <c r="CG50" s="76"/>
      <c r="CH50" s="76"/>
      <c r="CI50" s="76"/>
      <c r="CJ50" s="76"/>
      <c r="CK50" s="76"/>
      <c r="CL50" s="76"/>
      <c r="CM50" s="76"/>
      <c r="CN50" s="76"/>
      <c r="CO50" s="76"/>
      <c r="CP50" s="76"/>
      <c r="CQ50" s="76"/>
      <c r="CR50" s="76"/>
      <c r="CS50" s="76"/>
      <c r="CT50" s="76"/>
      <c r="CU50" s="76"/>
      <c r="CV50" s="76"/>
      <c r="CW50" s="76"/>
      <c r="CX50" s="76"/>
      <c r="CY50" s="76"/>
      <c r="CZ50" s="76"/>
      <c r="DA50" s="76"/>
      <c r="DB50" s="76"/>
      <c r="DC50" s="76"/>
      <c r="DD50" s="76"/>
      <c r="DE50" s="76"/>
      <c r="DF50" s="76"/>
      <c r="DG50" s="76"/>
      <c r="DH50" s="76"/>
      <c r="DI50" s="76"/>
      <c r="DJ50" s="76"/>
      <c r="DK50" s="76"/>
      <c r="DL50" s="76"/>
      <c r="DM50" s="76"/>
      <c r="DN50" s="76"/>
      <c r="DO50" s="76"/>
      <c r="DP50" s="76"/>
      <c r="DQ50" s="76"/>
      <c r="DR50" s="76"/>
      <c r="DS50" s="76"/>
      <c r="DT50" s="76"/>
      <c r="DU50" s="76"/>
      <c r="DV50" s="76"/>
      <c r="DW50" s="76"/>
      <c r="DX50" s="76"/>
      <c r="DY50" s="76"/>
      <c r="DZ50" s="76"/>
      <c r="EA50" s="76"/>
      <c r="EB50" s="76"/>
      <c r="EC50" s="76"/>
      <c r="ED50" s="76"/>
      <c r="EE50" s="76"/>
      <c r="EF50" s="76"/>
      <c r="EG50" s="76"/>
      <c r="EH50" s="76"/>
      <c r="EI50" s="76"/>
      <c r="EJ50" s="76"/>
      <c r="EK50" s="76"/>
      <c r="EL50" s="76"/>
      <c r="EM50" s="76"/>
      <c r="EN50" s="76"/>
      <c r="EO50" s="76"/>
      <c r="EP50" s="76"/>
      <c r="EQ50" s="76"/>
      <c r="ER50" s="76"/>
      <c r="ES50" s="76"/>
      <c r="ET50" s="76"/>
      <c r="EU50" s="76"/>
      <c r="EV50" s="76"/>
      <c r="EW50" s="76"/>
      <c r="EX50" s="76"/>
      <c r="EY50" s="76"/>
      <c r="EZ50" s="76"/>
      <c r="FA50" s="76"/>
      <c r="FB50" s="76"/>
      <c r="FC50" s="76"/>
      <c r="FD50" s="76"/>
      <c r="FE50" s="76"/>
      <c r="FF50" s="76"/>
      <c r="FG50" s="76"/>
      <c r="FH50" s="76"/>
      <c r="FI50" s="76"/>
      <c r="FJ50" s="76"/>
      <c r="FK50" s="76"/>
      <c r="FL50" s="76"/>
      <c r="FM50" s="76"/>
      <c r="FN50" s="76"/>
      <c r="FO50" s="76"/>
      <c r="FP50" s="76"/>
      <c r="FQ50" s="76"/>
      <c r="FR50" s="76"/>
      <c r="FS50" s="76"/>
      <c r="FT50" s="76"/>
      <c r="FU50" s="76"/>
      <c r="FV50" s="76"/>
      <c r="FW50" s="76"/>
      <c r="FX50" s="76"/>
      <c r="FY50" s="76"/>
      <c r="FZ50" s="76"/>
      <c r="GA50" s="76"/>
      <c r="GB50" s="76"/>
      <c r="GC50" s="76"/>
      <c r="GD50" s="76"/>
      <c r="GE50" s="76"/>
      <c r="GF50" s="76"/>
      <c r="GG50" s="76"/>
      <c r="GH50" s="76"/>
      <c r="GI50" s="76"/>
      <c r="GJ50" s="76"/>
      <c r="GK50" s="76"/>
      <c r="GL50" s="76"/>
      <c r="GM50" s="76"/>
      <c r="GN50" s="76"/>
      <c r="GO50" s="76"/>
      <c r="GP50" s="76"/>
      <c r="GQ50" s="76"/>
      <c r="GR50" s="76"/>
      <c r="GS50" s="76"/>
      <c r="GT50" s="76"/>
      <c r="GU50" s="76"/>
      <c r="GV50" s="76"/>
      <c r="GW50" s="76"/>
      <c r="GX50" s="76"/>
      <c r="GY50" s="76"/>
      <c r="GZ50" s="76"/>
      <c r="HA50" s="76"/>
      <c r="HB50" s="76"/>
      <c r="HC50" s="76"/>
      <c r="HD50" s="76"/>
      <c r="HE50" s="76"/>
      <c r="HF50" s="76"/>
      <c r="HG50" s="76"/>
      <c r="HH50" s="76"/>
      <c r="HI50" s="76"/>
      <c r="HJ50" s="76"/>
      <c r="HK50" s="76"/>
    </row>
    <row r="51" spans="1:219" ht="20.100000000000001" customHeight="1">
      <c r="A51" s="74"/>
      <c r="B51" s="74"/>
      <c r="C51" s="74"/>
      <c r="D51" s="74"/>
      <c r="E51" s="74"/>
      <c r="F51" s="74"/>
      <c r="G51" s="74"/>
      <c r="H51" s="74"/>
      <c r="I51" s="74"/>
      <c r="J51" s="74"/>
      <c r="K51" s="74"/>
      <c r="L51" s="74"/>
      <c r="M51" s="74"/>
      <c r="N51" s="74"/>
      <c r="O51" s="74"/>
      <c r="P51" s="74"/>
      <c r="Q51" s="74"/>
      <c r="R51" s="74"/>
      <c r="S51" s="74"/>
      <c r="T51" s="74"/>
      <c r="U51" s="74"/>
      <c r="V51" s="74"/>
      <c r="W51" s="74"/>
      <c r="X51" s="74"/>
      <c r="Y51" s="74"/>
      <c r="Z51" s="74"/>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6"/>
      <c r="BR51" s="76"/>
      <c r="BS51" s="76"/>
      <c r="BT51" s="76"/>
      <c r="BU51" s="76"/>
      <c r="BV51" s="76"/>
      <c r="BW51" s="76"/>
      <c r="BX51" s="76"/>
      <c r="BY51" s="76"/>
      <c r="BZ51" s="76"/>
      <c r="CA51" s="76"/>
      <c r="CB51" s="76"/>
      <c r="CC51" s="76"/>
      <c r="CD51" s="76"/>
      <c r="CE51" s="76"/>
      <c r="CF51" s="76"/>
      <c r="CG51" s="76"/>
      <c r="CH51" s="76"/>
      <c r="CI51" s="76"/>
      <c r="CJ51" s="76"/>
      <c r="CK51" s="76"/>
      <c r="CL51" s="76"/>
      <c r="CM51" s="76"/>
      <c r="CN51" s="76"/>
      <c r="CO51" s="76"/>
      <c r="CP51" s="76"/>
      <c r="CQ51" s="76"/>
      <c r="CR51" s="76"/>
      <c r="CS51" s="76"/>
      <c r="CT51" s="76"/>
      <c r="CU51" s="76"/>
      <c r="CV51" s="76"/>
      <c r="CW51" s="76"/>
      <c r="CX51" s="76"/>
      <c r="CY51" s="76"/>
      <c r="CZ51" s="76"/>
      <c r="DA51" s="76"/>
      <c r="DB51" s="76"/>
      <c r="DC51" s="76"/>
      <c r="DD51" s="76"/>
      <c r="DE51" s="76"/>
      <c r="DF51" s="76"/>
      <c r="DG51" s="76"/>
      <c r="DH51" s="76"/>
      <c r="DI51" s="76"/>
      <c r="DJ51" s="76"/>
      <c r="DK51" s="76"/>
      <c r="DL51" s="76"/>
      <c r="DM51" s="76"/>
      <c r="DN51" s="76"/>
      <c r="DO51" s="76"/>
      <c r="DP51" s="76"/>
      <c r="DQ51" s="76"/>
      <c r="DR51" s="76"/>
      <c r="DS51" s="76"/>
      <c r="DT51" s="76"/>
      <c r="DU51" s="76"/>
      <c r="DV51" s="76"/>
      <c r="DW51" s="76"/>
      <c r="DX51" s="76"/>
      <c r="DY51" s="76"/>
      <c r="DZ51" s="76"/>
      <c r="EA51" s="76"/>
      <c r="EB51" s="76"/>
      <c r="EC51" s="76"/>
      <c r="ED51" s="76"/>
      <c r="EE51" s="76"/>
      <c r="EF51" s="76"/>
      <c r="EG51" s="76"/>
      <c r="EH51" s="76"/>
      <c r="EI51" s="76"/>
      <c r="EJ51" s="76"/>
      <c r="EK51" s="76"/>
      <c r="EL51" s="76"/>
      <c r="EM51" s="76"/>
      <c r="EN51" s="76"/>
      <c r="EO51" s="76"/>
      <c r="EP51" s="76"/>
      <c r="EQ51" s="76"/>
      <c r="ER51" s="76"/>
      <c r="ES51" s="76"/>
      <c r="ET51" s="76"/>
      <c r="EU51" s="76"/>
      <c r="EV51" s="76"/>
      <c r="EW51" s="76"/>
      <c r="EX51" s="76"/>
      <c r="EY51" s="76"/>
      <c r="EZ51" s="76"/>
      <c r="FA51" s="76"/>
      <c r="FB51" s="76"/>
      <c r="FC51" s="76"/>
      <c r="FD51" s="76"/>
      <c r="FE51" s="76"/>
      <c r="FF51" s="76"/>
      <c r="FG51" s="76"/>
      <c r="FH51" s="76"/>
      <c r="FI51" s="76"/>
      <c r="FJ51" s="76"/>
      <c r="FK51" s="76"/>
      <c r="FL51" s="76"/>
      <c r="FM51" s="76"/>
      <c r="FN51" s="76"/>
      <c r="FO51" s="76"/>
      <c r="FP51" s="76"/>
      <c r="FQ51" s="76"/>
      <c r="FR51" s="76"/>
      <c r="FS51" s="76"/>
      <c r="FT51" s="76"/>
      <c r="FU51" s="76"/>
      <c r="FV51" s="76"/>
      <c r="FW51" s="76"/>
      <c r="FX51" s="76"/>
      <c r="FY51" s="76"/>
      <c r="FZ51" s="76"/>
      <c r="GA51" s="76"/>
      <c r="GB51" s="76"/>
      <c r="GC51" s="76"/>
      <c r="GD51" s="76"/>
      <c r="GE51" s="76"/>
      <c r="GF51" s="76"/>
      <c r="GG51" s="76"/>
      <c r="GH51" s="76"/>
      <c r="GI51" s="76"/>
      <c r="GJ51" s="76"/>
      <c r="GK51" s="76"/>
      <c r="GL51" s="76"/>
      <c r="GM51" s="76"/>
      <c r="GN51" s="76"/>
      <c r="GO51" s="76"/>
      <c r="GP51" s="76"/>
      <c r="GQ51" s="76"/>
      <c r="GR51" s="76"/>
      <c r="GS51" s="76"/>
      <c r="GT51" s="76"/>
      <c r="GU51" s="76"/>
      <c r="GV51" s="76"/>
      <c r="GW51" s="76"/>
      <c r="GX51" s="76"/>
      <c r="GY51" s="76"/>
      <c r="GZ51" s="76"/>
      <c r="HA51" s="76"/>
      <c r="HB51" s="76"/>
      <c r="HC51" s="76"/>
      <c r="HD51" s="76"/>
      <c r="HE51" s="76"/>
      <c r="HF51" s="76"/>
      <c r="HG51" s="76"/>
      <c r="HH51" s="76"/>
      <c r="HI51" s="76"/>
      <c r="HJ51" s="76"/>
      <c r="HK51" s="76"/>
    </row>
    <row r="52" spans="1:219" ht="20.100000000000001" customHeight="1">
      <c r="A52" s="74"/>
      <c r="B52" s="74"/>
      <c r="C52" s="74"/>
      <c r="D52" s="74"/>
      <c r="E52" s="74"/>
      <c r="F52" s="74"/>
      <c r="G52" s="74"/>
      <c r="H52" s="74"/>
      <c r="I52" s="74"/>
      <c r="J52" s="74"/>
      <c r="K52" s="74"/>
      <c r="L52" s="74"/>
      <c r="M52" s="74"/>
      <c r="N52" s="74"/>
      <c r="O52" s="74"/>
      <c r="P52" s="74"/>
      <c r="Q52" s="74"/>
      <c r="R52" s="74"/>
      <c r="S52" s="74"/>
      <c r="T52" s="74"/>
      <c r="U52" s="74"/>
      <c r="V52" s="74"/>
      <c r="W52" s="74"/>
      <c r="X52" s="74"/>
      <c r="Y52" s="74"/>
      <c r="Z52" s="74"/>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row>
    <row r="53" spans="1:219" ht="20.100000000000001" customHeight="1">
      <c r="A53" s="74"/>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row>
    <row r="54" spans="1:219" ht="20.100000000000001" customHeight="1">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row>
    <row r="55" spans="1:219" ht="20.100000000000001" customHeight="1">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c r="BK55" s="76"/>
      <c r="BL55" s="76"/>
      <c r="BM55" s="76"/>
      <c r="BN55" s="76"/>
      <c r="BO55" s="76"/>
      <c r="BP55" s="76"/>
      <c r="BQ55" s="76"/>
      <c r="BR55" s="76"/>
      <c r="BS55" s="76"/>
      <c r="BT55" s="76"/>
      <c r="BU55" s="76"/>
      <c r="BV55" s="76"/>
      <c r="BW55" s="76"/>
      <c r="BX55" s="76"/>
      <c r="BY55" s="76"/>
      <c r="BZ55" s="76"/>
      <c r="CA55" s="76"/>
      <c r="CB55" s="76"/>
      <c r="CC55" s="76"/>
      <c r="CD55" s="76"/>
      <c r="CE55" s="76"/>
      <c r="CF55" s="76"/>
      <c r="CG55" s="76"/>
      <c r="CH55" s="76"/>
      <c r="CI55" s="76"/>
      <c r="CJ55" s="76"/>
      <c r="CK55" s="76"/>
      <c r="CL55" s="76"/>
      <c r="CM55" s="76"/>
      <c r="CN55" s="76"/>
      <c r="CO55" s="76"/>
      <c r="CP55" s="76"/>
      <c r="CQ55" s="76"/>
      <c r="CR55" s="76"/>
      <c r="CS55" s="76"/>
      <c r="CT55" s="76"/>
      <c r="CU55" s="76"/>
      <c r="CV55" s="76"/>
      <c r="CW55" s="76"/>
      <c r="CX55" s="76"/>
      <c r="CY55" s="76"/>
      <c r="CZ55" s="76"/>
      <c r="DA55" s="76"/>
      <c r="DB55" s="76"/>
      <c r="DC55" s="76"/>
      <c r="DD55" s="76"/>
      <c r="DE55" s="76"/>
      <c r="DF55" s="76"/>
      <c r="DG55" s="76"/>
      <c r="DH55" s="76"/>
      <c r="DI55" s="76"/>
      <c r="DJ55" s="76"/>
      <c r="DK55" s="76"/>
      <c r="DL55" s="76"/>
      <c r="DM55" s="76"/>
      <c r="DN55" s="76"/>
      <c r="DO55" s="76"/>
      <c r="DP55" s="76"/>
      <c r="DQ55" s="76"/>
      <c r="DR55" s="76"/>
      <c r="DS55" s="76"/>
      <c r="DT55" s="76"/>
      <c r="DU55" s="76"/>
      <c r="DV55" s="76"/>
      <c r="DW55" s="76"/>
      <c r="DX55" s="76"/>
      <c r="DY55" s="76"/>
      <c r="DZ55" s="76"/>
      <c r="EA55" s="76"/>
      <c r="EB55" s="76"/>
      <c r="EC55" s="76"/>
      <c r="ED55" s="76"/>
      <c r="EE55" s="76"/>
      <c r="EF55" s="76"/>
      <c r="EG55" s="76"/>
      <c r="EH55" s="76"/>
      <c r="EI55" s="76"/>
      <c r="EJ55" s="76"/>
      <c r="EK55" s="76"/>
      <c r="EL55" s="76"/>
      <c r="EM55" s="76"/>
      <c r="EN55" s="76"/>
      <c r="EO55" s="76"/>
      <c r="EP55" s="76"/>
      <c r="EQ55" s="76"/>
      <c r="ER55" s="76"/>
      <c r="ES55" s="76"/>
      <c r="ET55" s="76"/>
      <c r="EU55" s="76"/>
      <c r="EV55" s="76"/>
      <c r="EW55" s="76"/>
      <c r="EX55" s="76"/>
      <c r="EY55" s="76"/>
      <c r="EZ55" s="76"/>
      <c r="FA55" s="76"/>
      <c r="FB55" s="76"/>
      <c r="FC55" s="76"/>
      <c r="FD55" s="76"/>
      <c r="FE55" s="76"/>
      <c r="FF55" s="76"/>
      <c r="FG55" s="76"/>
      <c r="FH55" s="76"/>
      <c r="FI55" s="76"/>
      <c r="FJ55" s="76"/>
      <c r="FK55" s="76"/>
      <c r="FL55" s="76"/>
      <c r="FM55" s="76"/>
      <c r="FN55" s="76"/>
      <c r="FO55" s="76"/>
      <c r="FP55" s="76"/>
      <c r="FQ55" s="76"/>
      <c r="FR55" s="76"/>
      <c r="FS55" s="76"/>
      <c r="FT55" s="76"/>
      <c r="FU55" s="76"/>
      <c r="FV55" s="76"/>
      <c r="FW55" s="76"/>
      <c r="FX55" s="76"/>
      <c r="FY55" s="76"/>
      <c r="FZ55" s="76"/>
      <c r="GA55" s="76"/>
      <c r="GB55" s="76"/>
      <c r="GC55" s="76"/>
      <c r="GD55" s="76"/>
      <c r="GE55" s="76"/>
      <c r="GF55" s="76"/>
      <c r="GG55" s="76"/>
      <c r="GH55" s="76"/>
      <c r="GI55" s="76"/>
      <c r="GJ55" s="76"/>
      <c r="GK55" s="76"/>
      <c r="GL55" s="76"/>
      <c r="GM55" s="76"/>
      <c r="GN55" s="76"/>
      <c r="GO55" s="76"/>
      <c r="GP55" s="76"/>
      <c r="GQ55" s="76"/>
      <c r="GR55" s="76"/>
      <c r="GS55" s="76"/>
      <c r="GT55" s="76"/>
      <c r="GU55" s="76"/>
      <c r="GV55" s="76"/>
      <c r="GW55" s="76"/>
      <c r="GX55" s="76"/>
      <c r="GY55" s="76"/>
      <c r="GZ55" s="76"/>
      <c r="HA55" s="76"/>
      <c r="HB55" s="76"/>
      <c r="HC55" s="76"/>
      <c r="HD55" s="76"/>
      <c r="HE55" s="76"/>
      <c r="HF55" s="76"/>
      <c r="HG55" s="76"/>
      <c r="HH55" s="76"/>
      <c r="HI55" s="76"/>
      <c r="HJ55" s="76"/>
      <c r="HK55" s="76"/>
    </row>
    <row r="56" spans="1:219" ht="20.100000000000001" customHeight="1">
      <c r="A56" s="74"/>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c r="BK56" s="76"/>
      <c r="BL56" s="76"/>
      <c r="BM56" s="76"/>
      <c r="BN56" s="76"/>
      <c r="BO56" s="76"/>
      <c r="BP56" s="76"/>
      <c r="BQ56" s="76"/>
      <c r="BR56" s="76"/>
      <c r="BS56" s="76"/>
      <c r="BT56" s="76"/>
      <c r="BU56" s="76"/>
      <c r="BV56" s="76"/>
      <c r="BW56" s="76"/>
      <c r="BX56" s="76"/>
      <c r="BY56" s="76"/>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76"/>
      <c r="CY56" s="76"/>
      <c r="CZ56" s="76"/>
      <c r="DA56" s="76"/>
      <c r="DB56" s="76"/>
      <c r="DC56" s="76"/>
      <c r="DD56" s="76"/>
      <c r="DE56" s="76"/>
      <c r="DF56" s="76"/>
      <c r="DG56" s="76"/>
      <c r="DH56" s="76"/>
      <c r="DI56" s="76"/>
      <c r="DJ56" s="76"/>
      <c r="DK56" s="76"/>
      <c r="DL56" s="76"/>
      <c r="DM56" s="76"/>
      <c r="DN56" s="76"/>
      <c r="DO56" s="76"/>
      <c r="DP56" s="76"/>
      <c r="DQ56" s="76"/>
      <c r="DR56" s="76"/>
      <c r="DS56" s="76"/>
      <c r="DT56" s="76"/>
      <c r="DU56" s="76"/>
      <c r="DV56" s="76"/>
      <c r="DW56" s="76"/>
      <c r="DX56" s="76"/>
      <c r="DY56" s="76"/>
      <c r="DZ56" s="76"/>
      <c r="EA56" s="76"/>
      <c r="EB56" s="76"/>
      <c r="EC56" s="76"/>
      <c r="ED56" s="76"/>
      <c r="EE56" s="76"/>
      <c r="EF56" s="76"/>
      <c r="EG56" s="76"/>
      <c r="EH56" s="76"/>
      <c r="EI56" s="76"/>
      <c r="EJ56" s="76"/>
      <c r="EK56" s="76"/>
      <c r="EL56" s="76"/>
      <c r="EM56" s="76"/>
      <c r="EN56" s="76"/>
      <c r="EO56" s="76"/>
      <c r="EP56" s="76"/>
      <c r="EQ56" s="76"/>
      <c r="ER56" s="76"/>
      <c r="ES56" s="76"/>
      <c r="ET56" s="76"/>
      <c r="EU56" s="76"/>
      <c r="EV56" s="76"/>
      <c r="EW56" s="76"/>
      <c r="EX56" s="76"/>
      <c r="EY56" s="76"/>
      <c r="EZ56" s="76"/>
      <c r="FA56" s="76"/>
      <c r="FB56" s="76"/>
      <c r="FC56" s="76"/>
      <c r="FD56" s="76"/>
      <c r="FE56" s="76"/>
      <c r="FF56" s="76"/>
      <c r="FG56" s="76"/>
      <c r="FH56" s="76"/>
      <c r="FI56" s="76"/>
      <c r="FJ56" s="76"/>
      <c r="FK56" s="76"/>
      <c r="FL56" s="76"/>
      <c r="FM56" s="76"/>
      <c r="FN56" s="76"/>
      <c r="FO56" s="76"/>
      <c r="FP56" s="76"/>
      <c r="FQ56" s="76"/>
      <c r="FR56" s="76"/>
      <c r="FS56" s="76"/>
      <c r="FT56" s="76"/>
      <c r="FU56" s="76"/>
      <c r="FV56" s="76"/>
      <c r="FW56" s="76"/>
      <c r="FX56" s="76"/>
      <c r="FY56" s="76"/>
      <c r="FZ56" s="76"/>
      <c r="GA56" s="76"/>
      <c r="GB56" s="76"/>
      <c r="GC56" s="76"/>
      <c r="GD56" s="76"/>
      <c r="GE56" s="76"/>
      <c r="GF56" s="76"/>
      <c r="GG56" s="76"/>
      <c r="GH56" s="76"/>
      <c r="GI56" s="76"/>
      <c r="GJ56" s="76"/>
      <c r="GK56" s="76"/>
      <c r="GL56" s="76"/>
      <c r="GM56" s="76"/>
      <c r="GN56" s="76"/>
      <c r="GO56" s="76"/>
      <c r="GP56" s="76"/>
      <c r="GQ56" s="76"/>
      <c r="GR56" s="76"/>
      <c r="GS56" s="76"/>
      <c r="GT56" s="76"/>
      <c r="GU56" s="76"/>
      <c r="GV56" s="76"/>
      <c r="GW56" s="76"/>
      <c r="GX56" s="76"/>
      <c r="GY56" s="76"/>
      <c r="GZ56" s="76"/>
      <c r="HA56" s="76"/>
      <c r="HB56" s="76"/>
      <c r="HC56" s="76"/>
      <c r="HD56" s="76"/>
      <c r="HE56" s="76"/>
      <c r="HF56" s="76"/>
      <c r="HG56" s="76"/>
      <c r="HH56" s="76"/>
      <c r="HI56" s="76"/>
      <c r="HJ56" s="76"/>
      <c r="HK56" s="76"/>
    </row>
    <row r="57" spans="1:219" ht="20.100000000000001" customHeight="1">
      <c r="A57" s="74"/>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c r="BK57" s="76"/>
      <c r="BL57" s="76"/>
      <c r="BM57" s="76"/>
      <c r="BN57" s="76"/>
      <c r="BO57" s="76"/>
      <c r="BP57" s="76"/>
      <c r="BQ57" s="76"/>
      <c r="BR57" s="76"/>
      <c r="BS57" s="76"/>
      <c r="BT57" s="76"/>
      <c r="BU57" s="76"/>
      <c r="BV57" s="76"/>
      <c r="BW57" s="76"/>
      <c r="BX57" s="76"/>
      <c r="BY57" s="76"/>
      <c r="BZ57" s="76"/>
      <c r="CA57" s="76"/>
      <c r="CB57" s="76"/>
      <c r="CC57" s="76"/>
      <c r="CD57" s="76"/>
      <c r="CE57" s="76"/>
      <c r="CF57" s="76"/>
      <c r="CG57" s="76"/>
      <c r="CH57" s="76"/>
      <c r="CI57" s="76"/>
      <c r="CJ57" s="76"/>
      <c r="CK57" s="76"/>
      <c r="CL57" s="76"/>
      <c r="CM57" s="76"/>
      <c r="CN57" s="76"/>
      <c r="CO57" s="76"/>
      <c r="CP57" s="76"/>
      <c r="CQ57" s="76"/>
      <c r="CR57" s="76"/>
      <c r="CS57" s="76"/>
      <c r="CT57" s="76"/>
      <c r="CU57" s="76"/>
      <c r="CV57" s="76"/>
      <c r="CW57" s="76"/>
      <c r="CX57" s="76"/>
      <c r="CY57" s="76"/>
      <c r="CZ57" s="76"/>
      <c r="DA57" s="76"/>
      <c r="DB57" s="76"/>
      <c r="DC57" s="76"/>
      <c r="DD57" s="76"/>
      <c r="DE57" s="76"/>
      <c r="DF57" s="76"/>
      <c r="DG57" s="76"/>
      <c r="DH57" s="76"/>
      <c r="DI57" s="76"/>
      <c r="DJ57" s="76"/>
      <c r="DK57" s="76"/>
      <c r="DL57" s="76"/>
      <c r="DM57" s="76"/>
      <c r="DN57" s="76"/>
      <c r="DO57" s="76"/>
      <c r="DP57" s="76"/>
      <c r="DQ57" s="76"/>
      <c r="DR57" s="76"/>
      <c r="DS57" s="76"/>
      <c r="DT57" s="76"/>
      <c r="DU57" s="76"/>
      <c r="DV57" s="76"/>
      <c r="DW57" s="76"/>
      <c r="DX57" s="76"/>
      <c r="DY57" s="76"/>
      <c r="DZ57" s="76"/>
      <c r="EA57" s="76"/>
      <c r="EB57" s="76"/>
      <c r="EC57" s="76"/>
      <c r="ED57" s="76"/>
      <c r="EE57" s="76"/>
      <c r="EF57" s="76"/>
      <c r="EG57" s="76"/>
      <c r="EH57" s="76"/>
      <c r="EI57" s="76"/>
      <c r="EJ57" s="76"/>
      <c r="EK57" s="76"/>
      <c r="EL57" s="76"/>
      <c r="EM57" s="76"/>
      <c r="EN57" s="76"/>
      <c r="EO57" s="76"/>
      <c r="EP57" s="76"/>
      <c r="EQ57" s="76"/>
      <c r="ER57" s="76"/>
      <c r="ES57" s="76"/>
      <c r="ET57" s="76"/>
      <c r="EU57" s="76"/>
      <c r="EV57" s="76"/>
      <c r="EW57" s="76"/>
      <c r="EX57" s="76"/>
      <c r="EY57" s="76"/>
      <c r="EZ57" s="76"/>
      <c r="FA57" s="76"/>
      <c r="FB57" s="76"/>
      <c r="FC57" s="76"/>
      <c r="FD57" s="76"/>
      <c r="FE57" s="76"/>
      <c r="FF57" s="76"/>
      <c r="FG57" s="76"/>
      <c r="FH57" s="76"/>
      <c r="FI57" s="76"/>
      <c r="FJ57" s="76"/>
      <c r="FK57" s="76"/>
      <c r="FL57" s="76"/>
      <c r="FM57" s="76"/>
      <c r="FN57" s="76"/>
      <c r="FO57" s="76"/>
      <c r="FP57" s="76"/>
      <c r="FQ57" s="76"/>
      <c r="FR57" s="76"/>
      <c r="FS57" s="76"/>
      <c r="FT57" s="76"/>
      <c r="FU57" s="76"/>
      <c r="FV57" s="76"/>
      <c r="FW57" s="76"/>
      <c r="FX57" s="76"/>
      <c r="FY57" s="76"/>
      <c r="FZ57" s="76"/>
      <c r="GA57" s="76"/>
      <c r="GB57" s="76"/>
      <c r="GC57" s="76"/>
      <c r="GD57" s="76"/>
      <c r="GE57" s="76"/>
      <c r="GF57" s="76"/>
      <c r="GG57" s="76"/>
      <c r="GH57" s="76"/>
      <c r="GI57" s="76"/>
      <c r="GJ57" s="76"/>
      <c r="GK57" s="76"/>
      <c r="GL57" s="76"/>
      <c r="GM57" s="76"/>
      <c r="GN57" s="76"/>
      <c r="GO57" s="76"/>
      <c r="GP57" s="76"/>
      <c r="GQ57" s="76"/>
      <c r="GR57" s="76"/>
      <c r="GS57" s="76"/>
      <c r="GT57" s="76"/>
      <c r="GU57" s="76"/>
      <c r="GV57" s="76"/>
      <c r="GW57" s="76"/>
      <c r="GX57" s="76"/>
      <c r="GY57" s="76"/>
      <c r="GZ57" s="76"/>
      <c r="HA57" s="76"/>
      <c r="HB57" s="76"/>
      <c r="HC57" s="76"/>
      <c r="HD57" s="76"/>
      <c r="HE57" s="76"/>
      <c r="HF57" s="76"/>
      <c r="HG57" s="76"/>
      <c r="HH57" s="76"/>
      <c r="HI57" s="76"/>
      <c r="HJ57" s="76"/>
      <c r="HK57" s="76"/>
    </row>
    <row r="58" spans="1:219" ht="20.100000000000001" customHeight="1">
      <c r="A58" s="74"/>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76"/>
      <c r="BW58" s="76"/>
      <c r="BX58" s="76"/>
      <c r="BY58" s="76"/>
      <c r="BZ58" s="76"/>
      <c r="CA58" s="76"/>
      <c r="CB58" s="76"/>
      <c r="CC58" s="76"/>
      <c r="CD58" s="76"/>
      <c r="CE58" s="76"/>
      <c r="CF58" s="76"/>
      <c r="CG58" s="76"/>
      <c r="CH58" s="76"/>
      <c r="CI58" s="76"/>
      <c r="CJ58" s="76"/>
      <c r="CK58" s="76"/>
      <c r="CL58" s="76"/>
      <c r="CM58" s="76"/>
      <c r="CN58" s="76"/>
      <c r="CO58" s="76"/>
      <c r="CP58" s="76"/>
      <c r="CQ58" s="76"/>
      <c r="CR58" s="76"/>
      <c r="CS58" s="76"/>
      <c r="CT58" s="76"/>
      <c r="CU58" s="76"/>
      <c r="CV58" s="76"/>
      <c r="CW58" s="76"/>
      <c r="CX58" s="76"/>
      <c r="CY58" s="76"/>
      <c r="CZ58" s="76"/>
      <c r="DA58" s="76"/>
      <c r="DB58" s="76"/>
      <c r="DC58" s="76"/>
      <c r="DD58" s="76"/>
      <c r="DE58" s="76"/>
      <c r="DF58" s="76"/>
      <c r="DG58" s="76"/>
      <c r="DH58" s="76"/>
      <c r="DI58" s="76"/>
      <c r="DJ58" s="76"/>
      <c r="DK58" s="76"/>
      <c r="DL58" s="76"/>
      <c r="DM58" s="76"/>
      <c r="DN58" s="76"/>
      <c r="DO58" s="76"/>
      <c r="DP58" s="76"/>
      <c r="DQ58" s="76"/>
      <c r="DR58" s="76"/>
      <c r="DS58" s="76"/>
      <c r="DT58" s="76"/>
      <c r="DU58" s="76"/>
      <c r="DV58" s="76"/>
      <c r="DW58" s="76"/>
      <c r="DX58" s="76"/>
      <c r="DY58" s="76"/>
      <c r="DZ58" s="76"/>
      <c r="EA58" s="76"/>
      <c r="EB58" s="76"/>
      <c r="EC58" s="76"/>
      <c r="ED58" s="76"/>
      <c r="EE58" s="76"/>
      <c r="EF58" s="76"/>
      <c r="EG58" s="76"/>
      <c r="EH58" s="76"/>
      <c r="EI58" s="76"/>
      <c r="EJ58" s="76"/>
      <c r="EK58" s="76"/>
      <c r="EL58" s="76"/>
      <c r="EM58" s="76"/>
      <c r="EN58" s="76"/>
      <c r="EO58" s="76"/>
      <c r="EP58" s="76"/>
      <c r="EQ58" s="76"/>
      <c r="ER58" s="76"/>
      <c r="ES58" s="76"/>
      <c r="ET58" s="76"/>
      <c r="EU58" s="76"/>
      <c r="EV58" s="76"/>
      <c r="EW58" s="76"/>
      <c r="EX58" s="76"/>
      <c r="EY58" s="76"/>
      <c r="EZ58" s="76"/>
      <c r="FA58" s="76"/>
      <c r="FB58" s="76"/>
      <c r="FC58" s="76"/>
      <c r="FD58" s="76"/>
      <c r="FE58" s="76"/>
      <c r="FF58" s="76"/>
      <c r="FG58" s="76"/>
      <c r="FH58" s="76"/>
      <c r="FI58" s="76"/>
      <c r="FJ58" s="76"/>
      <c r="FK58" s="76"/>
      <c r="FL58" s="76"/>
      <c r="FM58" s="76"/>
      <c r="FN58" s="76"/>
      <c r="FO58" s="76"/>
      <c r="FP58" s="76"/>
      <c r="FQ58" s="76"/>
      <c r="FR58" s="76"/>
      <c r="FS58" s="76"/>
      <c r="FT58" s="76"/>
      <c r="FU58" s="76"/>
      <c r="FV58" s="76"/>
      <c r="FW58" s="76"/>
      <c r="FX58" s="76"/>
      <c r="FY58" s="76"/>
      <c r="FZ58" s="76"/>
      <c r="GA58" s="76"/>
      <c r="GB58" s="76"/>
      <c r="GC58" s="76"/>
      <c r="GD58" s="76"/>
      <c r="GE58" s="76"/>
      <c r="GF58" s="76"/>
      <c r="GG58" s="76"/>
      <c r="GH58" s="76"/>
      <c r="GI58" s="76"/>
      <c r="GJ58" s="76"/>
      <c r="GK58" s="76"/>
      <c r="GL58" s="76"/>
      <c r="GM58" s="76"/>
      <c r="GN58" s="76"/>
      <c r="GO58" s="76"/>
      <c r="GP58" s="76"/>
      <c r="GQ58" s="76"/>
      <c r="GR58" s="76"/>
      <c r="GS58" s="76"/>
      <c r="GT58" s="76"/>
      <c r="GU58" s="76"/>
      <c r="GV58" s="76"/>
      <c r="GW58" s="76"/>
      <c r="GX58" s="76"/>
      <c r="GY58" s="76"/>
      <c r="GZ58" s="76"/>
      <c r="HA58" s="76"/>
      <c r="HB58" s="76"/>
      <c r="HC58" s="76"/>
      <c r="HD58" s="76"/>
      <c r="HE58" s="76"/>
      <c r="HF58" s="76"/>
      <c r="HG58" s="76"/>
      <c r="HH58" s="76"/>
      <c r="HI58" s="76"/>
      <c r="HJ58" s="76"/>
      <c r="HK58" s="76"/>
    </row>
    <row r="59" spans="1:219" ht="20.100000000000001" customHeight="1">
      <c r="A59" s="74"/>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76"/>
      <c r="BU59" s="76"/>
      <c r="BV59" s="76"/>
      <c r="BW59" s="76"/>
      <c r="BX59" s="76"/>
      <c r="BY59" s="76"/>
      <c r="BZ59" s="76"/>
      <c r="CA59" s="76"/>
      <c r="CB59" s="76"/>
      <c r="CC59" s="76"/>
      <c r="CD59" s="76"/>
      <c r="CE59" s="76"/>
      <c r="CF59" s="76"/>
      <c r="CG59" s="76"/>
      <c r="CH59" s="76"/>
      <c r="CI59" s="76"/>
      <c r="CJ59" s="76"/>
      <c r="CK59" s="76"/>
      <c r="CL59" s="76"/>
      <c r="CM59" s="76"/>
      <c r="CN59" s="76"/>
      <c r="CO59" s="76"/>
      <c r="CP59" s="76"/>
      <c r="CQ59" s="76"/>
      <c r="CR59" s="76"/>
      <c r="CS59" s="76"/>
      <c r="CT59" s="76"/>
      <c r="CU59" s="76"/>
      <c r="CV59" s="76"/>
      <c r="CW59" s="76"/>
      <c r="CX59" s="76"/>
      <c r="CY59" s="76"/>
      <c r="CZ59" s="76"/>
      <c r="DA59" s="76"/>
      <c r="DB59" s="76"/>
      <c r="DC59" s="76"/>
      <c r="DD59" s="76"/>
      <c r="DE59" s="76"/>
      <c r="DF59" s="76"/>
      <c r="DG59" s="76"/>
      <c r="DH59" s="76"/>
      <c r="DI59" s="76"/>
      <c r="DJ59" s="76"/>
      <c r="DK59" s="76"/>
      <c r="DL59" s="76"/>
      <c r="DM59" s="76"/>
      <c r="DN59" s="76"/>
      <c r="DO59" s="76"/>
      <c r="DP59" s="76"/>
      <c r="DQ59" s="76"/>
      <c r="DR59" s="76"/>
      <c r="DS59" s="76"/>
      <c r="DT59" s="76"/>
      <c r="DU59" s="76"/>
      <c r="DV59" s="76"/>
      <c r="DW59" s="76"/>
      <c r="DX59" s="76"/>
      <c r="DY59" s="76"/>
      <c r="DZ59" s="76"/>
      <c r="EA59" s="76"/>
      <c r="EB59" s="76"/>
      <c r="EC59" s="76"/>
      <c r="ED59" s="76"/>
      <c r="EE59" s="76"/>
      <c r="EF59" s="76"/>
      <c r="EG59" s="76"/>
      <c r="EH59" s="76"/>
      <c r="EI59" s="76"/>
      <c r="EJ59" s="76"/>
      <c r="EK59" s="76"/>
      <c r="EL59" s="76"/>
      <c r="EM59" s="76"/>
      <c r="EN59" s="76"/>
      <c r="EO59" s="76"/>
      <c r="EP59" s="76"/>
      <c r="EQ59" s="76"/>
      <c r="ER59" s="76"/>
      <c r="ES59" s="76"/>
      <c r="ET59" s="76"/>
      <c r="EU59" s="76"/>
      <c r="EV59" s="76"/>
      <c r="EW59" s="76"/>
      <c r="EX59" s="76"/>
      <c r="EY59" s="76"/>
      <c r="EZ59" s="76"/>
      <c r="FA59" s="76"/>
      <c r="FB59" s="76"/>
      <c r="FC59" s="76"/>
      <c r="FD59" s="76"/>
      <c r="FE59" s="76"/>
      <c r="FF59" s="76"/>
      <c r="FG59" s="76"/>
      <c r="FH59" s="76"/>
      <c r="FI59" s="76"/>
      <c r="FJ59" s="76"/>
      <c r="FK59" s="76"/>
      <c r="FL59" s="76"/>
      <c r="FM59" s="76"/>
      <c r="FN59" s="76"/>
      <c r="FO59" s="76"/>
      <c r="FP59" s="76"/>
      <c r="FQ59" s="76"/>
      <c r="FR59" s="76"/>
      <c r="FS59" s="76"/>
      <c r="FT59" s="76"/>
      <c r="FU59" s="76"/>
      <c r="FV59" s="76"/>
      <c r="FW59" s="76"/>
      <c r="FX59" s="76"/>
      <c r="FY59" s="76"/>
      <c r="FZ59" s="76"/>
      <c r="GA59" s="76"/>
      <c r="GB59" s="76"/>
      <c r="GC59" s="76"/>
      <c r="GD59" s="76"/>
      <c r="GE59" s="76"/>
      <c r="GF59" s="76"/>
      <c r="GG59" s="76"/>
      <c r="GH59" s="76"/>
      <c r="GI59" s="76"/>
      <c r="GJ59" s="76"/>
      <c r="GK59" s="76"/>
      <c r="GL59" s="76"/>
      <c r="GM59" s="76"/>
      <c r="GN59" s="76"/>
      <c r="GO59" s="76"/>
      <c r="GP59" s="76"/>
      <c r="GQ59" s="76"/>
      <c r="GR59" s="76"/>
      <c r="GS59" s="76"/>
      <c r="GT59" s="76"/>
      <c r="GU59" s="76"/>
      <c r="GV59" s="76"/>
      <c r="GW59" s="76"/>
      <c r="GX59" s="76"/>
      <c r="GY59" s="76"/>
      <c r="GZ59" s="76"/>
      <c r="HA59" s="76"/>
      <c r="HB59" s="76"/>
      <c r="HC59" s="76"/>
      <c r="HD59" s="76"/>
      <c r="HE59" s="76"/>
      <c r="HF59" s="76"/>
      <c r="HG59" s="76"/>
      <c r="HH59" s="76"/>
      <c r="HI59" s="76"/>
      <c r="HJ59" s="76"/>
      <c r="HK59" s="76"/>
    </row>
    <row r="60" spans="1:219" ht="20.100000000000001" customHeight="1">
      <c r="A60" s="74"/>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c r="BR60" s="76"/>
      <c r="BS60" s="76"/>
      <c r="BT60" s="76"/>
      <c r="BU60" s="76"/>
      <c r="BV60" s="76"/>
      <c r="BW60" s="76"/>
      <c r="BX60" s="76"/>
      <c r="BY60" s="76"/>
      <c r="BZ60" s="76"/>
      <c r="CA60" s="76"/>
      <c r="CB60" s="76"/>
      <c r="CC60" s="76"/>
      <c r="CD60" s="76"/>
      <c r="CE60" s="76"/>
      <c r="CF60" s="76"/>
      <c r="CG60" s="76"/>
      <c r="CH60" s="76"/>
      <c r="CI60" s="76"/>
      <c r="CJ60" s="76"/>
      <c r="CK60" s="76"/>
      <c r="CL60" s="76"/>
      <c r="CM60" s="76"/>
      <c r="CN60" s="76"/>
      <c r="CO60" s="76"/>
      <c r="CP60" s="76"/>
      <c r="CQ60" s="76"/>
      <c r="CR60" s="76"/>
      <c r="CS60" s="76"/>
      <c r="CT60" s="76"/>
      <c r="CU60" s="76"/>
      <c r="CV60" s="76"/>
      <c r="CW60" s="76"/>
      <c r="CX60" s="76"/>
      <c r="CY60" s="76"/>
      <c r="CZ60" s="76"/>
      <c r="DA60" s="76"/>
      <c r="DB60" s="76"/>
      <c r="DC60" s="76"/>
      <c r="DD60" s="76"/>
      <c r="DE60" s="76"/>
      <c r="DF60" s="76"/>
      <c r="DG60" s="76"/>
      <c r="DH60" s="76"/>
      <c r="DI60" s="76"/>
      <c r="DJ60" s="76"/>
      <c r="DK60" s="76"/>
      <c r="DL60" s="76"/>
      <c r="DM60" s="76"/>
      <c r="DN60" s="76"/>
      <c r="DO60" s="76"/>
      <c r="DP60" s="76"/>
      <c r="DQ60" s="76"/>
      <c r="DR60" s="76"/>
      <c r="DS60" s="76"/>
      <c r="DT60" s="76"/>
      <c r="DU60" s="76"/>
      <c r="DV60" s="76"/>
      <c r="DW60" s="76"/>
      <c r="DX60" s="76"/>
      <c r="DY60" s="76"/>
      <c r="DZ60" s="76"/>
      <c r="EA60" s="76"/>
      <c r="EB60" s="76"/>
      <c r="EC60" s="76"/>
      <c r="ED60" s="76"/>
      <c r="EE60" s="76"/>
      <c r="EF60" s="76"/>
      <c r="EG60" s="76"/>
      <c r="EH60" s="76"/>
      <c r="EI60" s="76"/>
      <c r="EJ60" s="76"/>
      <c r="EK60" s="76"/>
      <c r="EL60" s="76"/>
      <c r="EM60" s="76"/>
      <c r="EN60" s="76"/>
      <c r="EO60" s="76"/>
      <c r="EP60" s="76"/>
      <c r="EQ60" s="76"/>
      <c r="ER60" s="76"/>
      <c r="ES60" s="76"/>
      <c r="ET60" s="76"/>
      <c r="EU60" s="76"/>
      <c r="EV60" s="76"/>
      <c r="EW60" s="76"/>
      <c r="EX60" s="76"/>
      <c r="EY60" s="76"/>
      <c r="EZ60" s="76"/>
      <c r="FA60" s="76"/>
      <c r="FB60" s="76"/>
      <c r="FC60" s="76"/>
      <c r="FD60" s="76"/>
      <c r="FE60" s="76"/>
      <c r="FF60" s="76"/>
      <c r="FG60" s="76"/>
      <c r="FH60" s="76"/>
      <c r="FI60" s="76"/>
      <c r="FJ60" s="76"/>
      <c r="FK60" s="76"/>
      <c r="FL60" s="76"/>
      <c r="FM60" s="76"/>
      <c r="FN60" s="76"/>
      <c r="FO60" s="76"/>
      <c r="FP60" s="76"/>
      <c r="FQ60" s="76"/>
      <c r="FR60" s="76"/>
      <c r="FS60" s="76"/>
      <c r="FT60" s="76"/>
      <c r="FU60" s="76"/>
      <c r="FV60" s="76"/>
      <c r="FW60" s="76"/>
      <c r="FX60" s="76"/>
      <c r="FY60" s="76"/>
      <c r="FZ60" s="76"/>
      <c r="GA60" s="76"/>
      <c r="GB60" s="76"/>
      <c r="GC60" s="76"/>
      <c r="GD60" s="76"/>
      <c r="GE60" s="76"/>
      <c r="GF60" s="76"/>
      <c r="GG60" s="76"/>
      <c r="GH60" s="76"/>
      <c r="GI60" s="76"/>
      <c r="GJ60" s="76"/>
      <c r="GK60" s="76"/>
      <c r="GL60" s="76"/>
      <c r="GM60" s="76"/>
      <c r="GN60" s="76"/>
      <c r="GO60" s="76"/>
      <c r="GP60" s="76"/>
      <c r="GQ60" s="76"/>
      <c r="GR60" s="76"/>
      <c r="GS60" s="76"/>
      <c r="GT60" s="76"/>
      <c r="GU60" s="76"/>
      <c r="GV60" s="76"/>
      <c r="GW60" s="76"/>
      <c r="GX60" s="76"/>
      <c r="GY60" s="76"/>
      <c r="GZ60" s="76"/>
      <c r="HA60" s="76"/>
      <c r="HB60" s="76"/>
      <c r="HC60" s="76"/>
      <c r="HD60" s="76"/>
      <c r="HE60" s="76"/>
      <c r="HF60" s="76"/>
      <c r="HG60" s="76"/>
      <c r="HH60" s="76"/>
      <c r="HI60" s="76"/>
      <c r="HJ60" s="76"/>
      <c r="HK60" s="76"/>
    </row>
    <row r="61" spans="1:219" ht="20.100000000000001" customHeight="1">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c r="BR61" s="76"/>
      <c r="BS61" s="76"/>
      <c r="BT61" s="76"/>
      <c r="BU61" s="76"/>
      <c r="BV61" s="76"/>
      <c r="BW61" s="76"/>
      <c r="BX61" s="76"/>
      <c r="BY61" s="76"/>
      <c r="BZ61" s="76"/>
      <c r="CA61" s="76"/>
      <c r="CB61" s="76"/>
      <c r="CC61" s="76"/>
      <c r="CD61" s="76"/>
      <c r="CE61" s="76"/>
      <c r="CF61" s="76"/>
      <c r="CG61" s="76"/>
      <c r="CH61" s="76"/>
      <c r="CI61" s="76"/>
      <c r="CJ61" s="76"/>
      <c r="CK61" s="76"/>
      <c r="CL61" s="76"/>
      <c r="CM61" s="76"/>
      <c r="CN61" s="76"/>
      <c r="CO61" s="76"/>
      <c r="CP61" s="76"/>
      <c r="CQ61" s="76"/>
      <c r="CR61" s="76"/>
      <c r="CS61" s="76"/>
      <c r="CT61" s="76"/>
      <c r="CU61" s="76"/>
      <c r="CV61" s="76"/>
      <c r="CW61" s="76"/>
      <c r="CX61" s="76"/>
      <c r="CY61" s="76"/>
      <c r="CZ61" s="76"/>
      <c r="DA61" s="76"/>
      <c r="DB61" s="76"/>
      <c r="DC61" s="76"/>
      <c r="DD61" s="76"/>
      <c r="DE61" s="76"/>
      <c r="DF61" s="76"/>
      <c r="DG61" s="76"/>
      <c r="DH61" s="76"/>
      <c r="DI61" s="76"/>
      <c r="DJ61" s="76"/>
      <c r="DK61" s="76"/>
      <c r="DL61" s="76"/>
      <c r="DM61" s="76"/>
      <c r="DN61" s="76"/>
      <c r="DO61" s="76"/>
      <c r="DP61" s="76"/>
      <c r="DQ61" s="76"/>
      <c r="DR61" s="76"/>
      <c r="DS61" s="76"/>
      <c r="DT61" s="76"/>
      <c r="DU61" s="76"/>
      <c r="DV61" s="76"/>
      <c r="DW61" s="76"/>
      <c r="DX61" s="76"/>
      <c r="DY61" s="76"/>
      <c r="DZ61" s="76"/>
      <c r="EA61" s="76"/>
      <c r="EB61" s="76"/>
      <c r="EC61" s="76"/>
      <c r="ED61" s="76"/>
      <c r="EE61" s="76"/>
      <c r="EF61" s="76"/>
      <c r="EG61" s="76"/>
      <c r="EH61" s="76"/>
      <c r="EI61" s="76"/>
      <c r="EJ61" s="76"/>
      <c r="EK61" s="76"/>
      <c r="EL61" s="76"/>
      <c r="EM61" s="76"/>
      <c r="EN61" s="76"/>
      <c r="EO61" s="76"/>
      <c r="EP61" s="76"/>
      <c r="EQ61" s="76"/>
      <c r="ER61" s="76"/>
      <c r="ES61" s="76"/>
      <c r="ET61" s="76"/>
      <c r="EU61" s="76"/>
      <c r="EV61" s="76"/>
      <c r="EW61" s="76"/>
      <c r="EX61" s="76"/>
      <c r="EY61" s="76"/>
      <c r="EZ61" s="76"/>
      <c r="FA61" s="76"/>
      <c r="FB61" s="76"/>
      <c r="FC61" s="76"/>
      <c r="FD61" s="76"/>
      <c r="FE61" s="76"/>
      <c r="FF61" s="76"/>
      <c r="FG61" s="76"/>
      <c r="FH61" s="76"/>
      <c r="FI61" s="76"/>
      <c r="FJ61" s="76"/>
      <c r="FK61" s="76"/>
      <c r="FL61" s="76"/>
      <c r="FM61" s="76"/>
      <c r="FN61" s="76"/>
      <c r="FO61" s="76"/>
      <c r="FP61" s="76"/>
      <c r="FQ61" s="76"/>
      <c r="FR61" s="76"/>
      <c r="FS61" s="76"/>
      <c r="FT61" s="76"/>
      <c r="FU61" s="76"/>
      <c r="FV61" s="76"/>
      <c r="FW61" s="76"/>
      <c r="FX61" s="76"/>
      <c r="FY61" s="76"/>
      <c r="FZ61" s="76"/>
      <c r="GA61" s="76"/>
      <c r="GB61" s="76"/>
      <c r="GC61" s="76"/>
      <c r="GD61" s="76"/>
      <c r="GE61" s="76"/>
      <c r="GF61" s="76"/>
      <c r="GG61" s="76"/>
      <c r="GH61" s="76"/>
      <c r="GI61" s="76"/>
      <c r="GJ61" s="76"/>
      <c r="GK61" s="76"/>
      <c r="GL61" s="76"/>
      <c r="GM61" s="76"/>
      <c r="GN61" s="76"/>
      <c r="GO61" s="76"/>
      <c r="GP61" s="76"/>
      <c r="GQ61" s="76"/>
      <c r="GR61" s="76"/>
      <c r="GS61" s="76"/>
      <c r="GT61" s="76"/>
      <c r="GU61" s="76"/>
      <c r="GV61" s="76"/>
      <c r="GW61" s="76"/>
      <c r="GX61" s="76"/>
      <c r="GY61" s="76"/>
      <c r="GZ61" s="76"/>
      <c r="HA61" s="76"/>
      <c r="HB61" s="76"/>
      <c r="HC61" s="76"/>
      <c r="HD61" s="76"/>
      <c r="HE61" s="76"/>
      <c r="HF61" s="76"/>
      <c r="HG61" s="76"/>
      <c r="HH61" s="76"/>
      <c r="HI61" s="76"/>
      <c r="HJ61" s="76"/>
      <c r="HK61" s="76"/>
    </row>
    <row r="62" spans="1:219" ht="20.100000000000001" customHeight="1">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T62" s="76"/>
      <c r="BU62" s="76"/>
      <c r="BV62" s="76"/>
      <c r="BW62" s="76"/>
      <c r="BX62" s="76"/>
      <c r="BY62" s="76"/>
      <c r="BZ62" s="76"/>
      <c r="CA62" s="76"/>
      <c r="CB62" s="76"/>
      <c r="CC62" s="76"/>
      <c r="CD62" s="76"/>
      <c r="CE62" s="76"/>
      <c r="CF62" s="76"/>
      <c r="CG62" s="76"/>
      <c r="CH62" s="76"/>
      <c r="CI62" s="76"/>
      <c r="CJ62" s="76"/>
      <c r="CK62" s="76"/>
      <c r="CL62" s="76"/>
      <c r="CM62" s="76"/>
      <c r="CN62" s="76"/>
      <c r="CO62" s="76"/>
      <c r="CP62" s="76"/>
      <c r="CQ62" s="76"/>
      <c r="CR62" s="76"/>
      <c r="CS62" s="76"/>
      <c r="CT62" s="76"/>
      <c r="CU62" s="76"/>
      <c r="CV62" s="76"/>
      <c r="CW62" s="76"/>
      <c r="CX62" s="76"/>
      <c r="CY62" s="76"/>
      <c r="CZ62" s="76"/>
      <c r="DA62" s="76"/>
      <c r="DB62" s="76"/>
      <c r="DC62" s="76"/>
      <c r="DD62" s="76"/>
      <c r="DE62" s="76"/>
      <c r="DF62" s="76"/>
      <c r="DG62" s="76"/>
      <c r="DH62" s="76"/>
      <c r="DI62" s="76"/>
      <c r="DJ62" s="76"/>
      <c r="DK62" s="76"/>
      <c r="DL62" s="76"/>
      <c r="DM62" s="76"/>
      <c r="DN62" s="76"/>
      <c r="DO62" s="76"/>
      <c r="DP62" s="76"/>
      <c r="DQ62" s="76"/>
      <c r="DR62" s="76"/>
      <c r="DS62" s="76"/>
      <c r="DT62" s="76"/>
      <c r="DU62" s="76"/>
      <c r="DV62" s="76"/>
      <c r="DW62" s="76"/>
      <c r="DX62" s="76"/>
      <c r="DY62" s="76"/>
      <c r="DZ62" s="76"/>
      <c r="EA62" s="76"/>
      <c r="EB62" s="76"/>
      <c r="EC62" s="76"/>
      <c r="ED62" s="76"/>
      <c r="EE62" s="76"/>
      <c r="EF62" s="76"/>
      <c r="EG62" s="76"/>
      <c r="EH62" s="76"/>
      <c r="EI62" s="76"/>
      <c r="EJ62" s="76"/>
      <c r="EK62" s="76"/>
      <c r="EL62" s="76"/>
      <c r="EM62" s="76"/>
      <c r="EN62" s="76"/>
      <c r="EO62" s="76"/>
      <c r="EP62" s="76"/>
      <c r="EQ62" s="76"/>
      <c r="ER62" s="76"/>
      <c r="ES62" s="76"/>
      <c r="ET62" s="76"/>
      <c r="EU62" s="76"/>
      <c r="EV62" s="76"/>
      <c r="EW62" s="76"/>
      <c r="EX62" s="76"/>
      <c r="EY62" s="76"/>
      <c r="EZ62" s="76"/>
      <c r="FA62" s="76"/>
      <c r="FB62" s="76"/>
      <c r="FC62" s="76"/>
      <c r="FD62" s="76"/>
      <c r="FE62" s="76"/>
      <c r="FF62" s="76"/>
      <c r="FG62" s="76"/>
      <c r="FH62" s="76"/>
      <c r="FI62" s="76"/>
      <c r="FJ62" s="76"/>
      <c r="FK62" s="76"/>
      <c r="FL62" s="76"/>
      <c r="FM62" s="76"/>
      <c r="FN62" s="76"/>
      <c r="FO62" s="76"/>
      <c r="FP62" s="76"/>
      <c r="FQ62" s="76"/>
      <c r="FR62" s="76"/>
      <c r="FS62" s="76"/>
      <c r="FT62" s="76"/>
      <c r="FU62" s="76"/>
      <c r="FV62" s="76"/>
      <c r="FW62" s="76"/>
      <c r="FX62" s="76"/>
      <c r="FY62" s="76"/>
      <c r="FZ62" s="76"/>
      <c r="GA62" s="76"/>
      <c r="GB62" s="76"/>
      <c r="GC62" s="76"/>
      <c r="GD62" s="76"/>
      <c r="GE62" s="76"/>
      <c r="GF62" s="76"/>
      <c r="GG62" s="76"/>
      <c r="GH62" s="76"/>
      <c r="GI62" s="76"/>
      <c r="GJ62" s="76"/>
      <c r="GK62" s="76"/>
      <c r="GL62" s="76"/>
      <c r="GM62" s="76"/>
      <c r="GN62" s="76"/>
      <c r="GO62" s="76"/>
      <c r="GP62" s="76"/>
      <c r="GQ62" s="76"/>
      <c r="GR62" s="76"/>
      <c r="GS62" s="76"/>
      <c r="GT62" s="76"/>
      <c r="GU62" s="76"/>
      <c r="GV62" s="76"/>
      <c r="GW62" s="76"/>
      <c r="GX62" s="76"/>
      <c r="GY62" s="76"/>
      <c r="GZ62" s="76"/>
      <c r="HA62" s="76"/>
      <c r="HB62" s="76"/>
      <c r="HC62" s="76"/>
      <c r="HD62" s="76"/>
      <c r="HE62" s="76"/>
      <c r="HF62" s="76"/>
      <c r="HG62" s="76"/>
      <c r="HH62" s="76"/>
      <c r="HI62" s="76"/>
      <c r="HJ62" s="76"/>
      <c r="HK62" s="76"/>
    </row>
    <row r="63" spans="1:219" ht="20.100000000000001" customHeight="1">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c r="BR63" s="76"/>
      <c r="BS63" s="76"/>
      <c r="BT63" s="76"/>
      <c r="BU63" s="76"/>
      <c r="BV63" s="76"/>
      <c r="BW63" s="76"/>
      <c r="BX63" s="76"/>
      <c r="BY63" s="76"/>
      <c r="BZ63" s="76"/>
      <c r="CA63" s="76"/>
      <c r="CB63" s="76"/>
      <c r="CC63" s="76"/>
      <c r="CD63" s="76"/>
      <c r="CE63" s="76"/>
      <c r="CF63" s="76"/>
      <c r="CG63" s="76"/>
      <c r="CH63" s="76"/>
      <c r="CI63" s="76"/>
      <c r="CJ63" s="76"/>
      <c r="CK63" s="76"/>
      <c r="CL63" s="76"/>
      <c r="CM63" s="76"/>
      <c r="CN63" s="76"/>
      <c r="CO63" s="76"/>
      <c r="CP63" s="76"/>
      <c r="CQ63" s="76"/>
      <c r="CR63" s="76"/>
      <c r="CS63" s="76"/>
      <c r="CT63" s="76"/>
      <c r="CU63" s="76"/>
      <c r="CV63" s="76"/>
      <c r="CW63" s="76"/>
      <c r="CX63" s="76"/>
      <c r="CY63" s="76"/>
      <c r="CZ63" s="76"/>
      <c r="DA63" s="76"/>
      <c r="DB63" s="76"/>
      <c r="DC63" s="76"/>
      <c r="DD63" s="76"/>
      <c r="DE63" s="76"/>
      <c r="DF63" s="76"/>
      <c r="DG63" s="76"/>
      <c r="DH63" s="76"/>
      <c r="DI63" s="76"/>
      <c r="DJ63" s="76"/>
      <c r="DK63" s="76"/>
      <c r="DL63" s="76"/>
      <c r="DM63" s="76"/>
      <c r="DN63" s="76"/>
      <c r="DO63" s="76"/>
      <c r="DP63" s="76"/>
      <c r="DQ63" s="76"/>
      <c r="DR63" s="76"/>
      <c r="DS63" s="76"/>
      <c r="DT63" s="76"/>
      <c r="DU63" s="76"/>
      <c r="DV63" s="76"/>
      <c r="DW63" s="76"/>
      <c r="DX63" s="76"/>
      <c r="DY63" s="76"/>
      <c r="DZ63" s="76"/>
      <c r="EA63" s="76"/>
      <c r="EB63" s="76"/>
      <c r="EC63" s="76"/>
      <c r="ED63" s="76"/>
      <c r="EE63" s="76"/>
      <c r="EF63" s="76"/>
      <c r="EG63" s="76"/>
      <c r="EH63" s="76"/>
      <c r="EI63" s="76"/>
      <c r="EJ63" s="76"/>
      <c r="EK63" s="76"/>
      <c r="EL63" s="76"/>
      <c r="EM63" s="76"/>
      <c r="EN63" s="76"/>
      <c r="EO63" s="76"/>
      <c r="EP63" s="76"/>
      <c r="EQ63" s="76"/>
      <c r="ER63" s="76"/>
      <c r="ES63" s="76"/>
      <c r="ET63" s="76"/>
      <c r="EU63" s="76"/>
      <c r="EV63" s="76"/>
      <c r="EW63" s="76"/>
      <c r="EX63" s="76"/>
      <c r="EY63" s="76"/>
      <c r="EZ63" s="76"/>
      <c r="FA63" s="76"/>
      <c r="FB63" s="76"/>
      <c r="FC63" s="76"/>
      <c r="FD63" s="76"/>
      <c r="FE63" s="76"/>
      <c r="FF63" s="76"/>
      <c r="FG63" s="76"/>
      <c r="FH63" s="76"/>
      <c r="FI63" s="76"/>
      <c r="FJ63" s="76"/>
      <c r="FK63" s="76"/>
      <c r="FL63" s="76"/>
      <c r="FM63" s="76"/>
      <c r="FN63" s="76"/>
      <c r="FO63" s="76"/>
      <c r="FP63" s="76"/>
      <c r="FQ63" s="76"/>
      <c r="FR63" s="76"/>
      <c r="FS63" s="76"/>
      <c r="FT63" s="76"/>
      <c r="FU63" s="76"/>
      <c r="FV63" s="76"/>
      <c r="FW63" s="76"/>
      <c r="FX63" s="76"/>
      <c r="FY63" s="76"/>
      <c r="FZ63" s="76"/>
      <c r="GA63" s="76"/>
      <c r="GB63" s="76"/>
      <c r="GC63" s="76"/>
      <c r="GD63" s="76"/>
      <c r="GE63" s="76"/>
      <c r="GF63" s="76"/>
      <c r="GG63" s="76"/>
      <c r="GH63" s="76"/>
      <c r="GI63" s="76"/>
      <c r="GJ63" s="76"/>
      <c r="GK63" s="76"/>
      <c r="GL63" s="76"/>
      <c r="GM63" s="76"/>
      <c r="GN63" s="76"/>
      <c r="GO63" s="76"/>
      <c r="GP63" s="76"/>
      <c r="GQ63" s="76"/>
      <c r="GR63" s="76"/>
      <c r="GS63" s="76"/>
      <c r="GT63" s="76"/>
      <c r="GU63" s="76"/>
      <c r="GV63" s="76"/>
      <c r="GW63" s="76"/>
      <c r="GX63" s="76"/>
      <c r="GY63" s="76"/>
      <c r="GZ63" s="76"/>
      <c r="HA63" s="76"/>
      <c r="HB63" s="76"/>
      <c r="HC63" s="76"/>
      <c r="HD63" s="76"/>
      <c r="HE63" s="76"/>
      <c r="HF63" s="76"/>
      <c r="HG63" s="76"/>
      <c r="HH63" s="76"/>
      <c r="HI63" s="76"/>
      <c r="HJ63" s="76"/>
      <c r="HK63" s="76"/>
    </row>
    <row r="64" spans="1:219" ht="20.100000000000001" customHeight="1">
      <c r="A64" s="74"/>
      <c r="B64" s="74"/>
      <c r="C64" s="74"/>
      <c r="D64" s="74"/>
      <c r="E64" s="74"/>
      <c r="F64" s="74"/>
      <c r="G64" s="74"/>
      <c r="H64" s="74"/>
      <c r="I64" s="74"/>
      <c r="J64" s="74"/>
      <c r="K64" s="74"/>
      <c r="L64" s="74"/>
      <c r="M64" s="74"/>
      <c r="N64" s="74"/>
      <c r="O64" s="74"/>
      <c r="P64" s="74"/>
      <c r="Q64" s="74"/>
      <c r="R64" s="74"/>
      <c r="S64" s="74"/>
      <c r="T64" s="74"/>
      <c r="U64" s="74"/>
      <c r="V64" s="74"/>
      <c r="W64" s="74"/>
      <c r="X64" s="74"/>
      <c r="Y64" s="74"/>
      <c r="Z64" s="74"/>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c r="BR64" s="76"/>
      <c r="BS64" s="76"/>
      <c r="BT64" s="76"/>
      <c r="BU64" s="76"/>
      <c r="BV64" s="76"/>
      <c r="BW64" s="76"/>
      <c r="BX64" s="76"/>
      <c r="BY64" s="76"/>
      <c r="BZ64" s="76"/>
      <c r="CA64" s="76"/>
      <c r="CB64" s="76"/>
      <c r="CC64" s="76"/>
      <c r="CD64" s="76"/>
      <c r="CE64" s="76"/>
      <c r="CF64" s="76"/>
      <c r="CG64" s="76"/>
      <c r="CH64" s="76"/>
      <c r="CI64" s="76"/>
      <c r="CJ64" s="76"/>
      <c r="CK64" s="76"/>
      <c r="CL64" s="76"/>
      <c r="CM64" s="76"/>
      <c r="CN64" s="76"/>
      <c r="CO64" s="76"/>
      <c r="CP64" s="76"/>
      <c r="CQ64" s="76"/>
      <c r="CR64" s="76"/>
      <c r="CS64" s="76"/>
      <c r="CT64" s="76"/>
      <c r="CU64" s="76"/>
      <c r="CV64" s="76"/>
      <c r="CW64" s="76"/>
      <c r="CX64" s="76"/>
      <c r="CY64" s="76"/>
      <c r="CZ64" s="76"/>
      <c r="DA64" s="76"/>
      <c r="DB64" s="76"/>
      <c r="DC64" s="76"/>
      <c r="DD64" s="76"/>
      <c r="DE64" s="76"/>
      <c r="DF64" s="76"/>
      <c r="DG64" s="76"/>
      <c r="DH64" s="76"/>
      <c r="DI64" s="76"/>
      <c r="DJ64" s="76"/>
      <c r="DK64" s="76"/>
      <c r="DL64" s="76"/>
      <c r="DM64" s="76"/>
      <c r="DN64" s="76"/>
      <c r="DO64" s="76"/>
      <c r="DP64" s="76"/>
      <c r="DQ64" s="76"/>
      <c r="DR64" s="76"/>
      <c r="DS64" s="76"/>
      <c r="DT64" s="76"/>
      <c r="DU64" s="76"/>
      <c r="DV64" s="76"/>
      <c r="DW64" s="76"/>
      <c r="DX64" s="76"/>
      <c r="DY64" s="76"/>
      <c r="DZ64" s="76"/>
      <c r="EA64" s="76"/>
      <c r="EB64" s="76"/>
      <c r="EC64" s="76"/>
      <c r="ED64" s="76"/>
      <c r="EE64" s="76"/>
      <c r="EF64" s="76"/>
      <c r="EG64" s="76"/>
      <c r="EH64" s="76"/>
      <c r="EI64" s="76"/>
      <c r="EJ64" s="76"/>
      <c r="EK64" s="76"/>
      <c r="EL64" s="76"/>
      <c r="EM64" s="76"/>
      <c r="EN64" s="76"/>
      <c r="EO64" s="76"/>
      <c r="EP64" s="76"/>
      <c r="EQ64" s="76"/>
      <c r="ER64" s="76"/>
      <c r="ES64" s="76"/>
      <c r="ET64" s="76"/>
      <c r="EU64" s="76"/>
      <c r="EV64" s="76"/>
      <c r="EW64" s="76"/>
      <c r="EX64" s="76"/>
      <c r="EY64" s="76"/>
      <c r="EZ64" s="76"/>
      <c r="FA64" s="76"/>
      <c r="FB64" s="76"/>
      <c r="FC64" s="76"/>
      <c r="FD64" s="76"/>
      <c r="FE64" s="76"/>
      <c r="FF64" s="76"/>
      <c r="FG64" s="76"/>
      <c r="FH64" s="76"/>
      <c r="FI64" s="76"/>
      <c r="FJ64" s="76"/>
      <c r="FK64" s="76"/>
      <c r="FL64" s="76"/>
      <c r="FM64" s="76"/>
      <c r="FN64" s="76"/>
      <c r="FO64" s="76"/>
      <c r="FP64" s="76"/>
      <c r="FQ64" s="76"/>
      <c r="FR64" s="76"/>
      <c r="FS64" s="76"/>
      <c r="FT64" s="76"/>
      <c r="FU64" s="76"/>
      <c r="FV64" s="76"/>
      <c r="FW64" s="76"/>
      <c r="FX64" s="76"/>
      <c r="FY64" s="76"/>
      <c r="FZ64" s="76"/>
      <c r="GA64" s="76"/>
      <c r="GB64" s="76"/>
      <c r="GC64" s="76"/>
      <c r="GD64" s="76"/>
      <c r="GE64" s="76"/>
      <c r="GF64" s="76"/>
      <c r="GG64" s="76"/>
      <c r="GH64" s="76"/>
      <c r="GI64" s="76"/>
      <c r="GJ64" s="76"/>
      <c r="GK64" s="76"/>
      <c r="GL64" s="76"/>
      <c r="GM64" s="76"/>
      <c r="GN64" s="76"/>
      <c r="GO64" s="76"/>
      <c r="GP64" s="76"/>
      <c r="GQ64" s="76"/>
      <c r="GR64" s="76"/>
      <c r="GS64" s="76"/>
      <c r="GT64" s="76"/>
      <c r="GU64" s="76"/>
      <c r="GV64" s="76"/>
      <c r="GW64" s="76"/>
      <c r="GX64" s="76"/>
      <c r="GY64" s="76"/>
      <c r="GZ64" s="76"/>
      <c r="HA64" s="76"/>
      <c r="HB64" s="76"/>
      <c r="HC64" s="76"/>
      <c r="HD64" s="76"/>
      <c r="HE64" s="76"/>
      <c r="HF64" s="76"/>
      <c r="HG64" s="76"/>
      <c r="HH64" s="76"/>
      <c r="HI64" s="76"/>
      <c r="HJ64" s="76"/>
      <c r="HK64" s="76"/>
    </row>
    <row r="65" spans="1:219" ht="20.100000000000001" customHeight="1">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76"/>
      <c r="CY65" s="76"/>
      <c r="CZ65" s="76"/>
      <c r="DA65" s="76"/>
      <c r="DB65" s="76"/>
      <c r="DC65" s="76"/>
      <c r="DD65" s="76"/>
      <c r="DE65" s="76"/>
      <c r="DF65" s="76"/>
      <c r="DG65" s="76"/>
      <c r="DH65" s="76"/>
      <c r="DI65" s="76"/>
      <c r="DJ65" s="76"/>
      <c r="DK65" s="76"/>
      <c r="DL65" s="76"/>
      <c r="DM65" s="76"/>
      <c r="DN65" s="76"/>
      <c r="DO65" s="76"/>
      <c r="DP65" s="76"/>
      <c r="DQ65" s="76"/>
      <c r="DR65" s="76"/>
      <c r="DS65" s="76"/>
      <c r="DT65" s="76"/>
      <c r="DU65" s="76"/>
      <c r="DV65" s="76"/>
      <c r="DW65" s="76"/>
      <c r="DX65" s="76"/>
      <c r="DY65" s="76"/>
      <c r="DZ65" s="76"/>
      <c r="EA65" s="76"/>
      <c r="EB65" s="76"/>
      <c r="EC65" s="76"/>
      <c r="ED65" s="76"/>
      <c r="EE65" s="76"/>
      <c r="EF65" s="76"/>
      <c r="EG65" s="76"/>
      <c r="EH65" s="76"/>
      <c r="EI65" s="76"/>
      <c r="EJ65" s="76"/>
      <c r="EK65" s="76"/>
      <c r="EL65" s="76"/>
      <c r="EM65" s="76"/>
      <c r="EN65" s="76"/>
      <c r="EO65" s="76"/>
      <c r="EP65" s="76"/>
      <c r="EQ65" s="76"/>
      <c r="ER65" s="76"/>
      <c r="ES65" s="76"/>
      <c r="ET65" s="76"/>
      <c r="EU65" s="76"/>
      <c r="EV65" s="76"/>
      <c r="EW65" s="76"/>
      <c r="EX65" s="76"/>
      <c r="EY65" s="76"/>
      <c r="EZ65" s="76"/>
      <c r="FA65" s="76"/>
      <c r="FB65" s="76"/>
      <c r="FC65" s="76"/>
      <c r="FD65" s="76"/>
      <c r="FE65" s="76"/>
      <c r="FF65" s="76"/>
      <c r="FG65" s="76"/>
      <c r="FH65" s="76"/>
      <c r="FI65" s="76"/>
      <c r="FJ65" s="76"/>
      <c r="FK65" s="76"/>
      <c r="FL65" s="76"/>
      <c r="FM65" s="76"/>
      <c r="FN65" s="76"/>
      <c r="FO65" s="76"/>
      <c r="FP65" s="76"/>
      <c r="FQ65" s="76"/>
      <c r="FR65" s="76"/>
      <c r="FS65" s="76"/>
      <c r="FT65" s="76"/>
      <c r="FU65" s="76"/>
      <c r="FV65" s="76"/>
      <c r="FW65" s="76"/>
      <c r="FX65" s="76"/>
      <c r="FY65" s="76"/>
      <c r="FZ65" s="76"/>
      <c r="GA65" s="76"/>
      <c r="GB65" s="76"/>
      <c r="GC65" s="76"/>
      <c r="GD65" s="76"/>
      <c r="GE65" s="76"/>
      <c r="GF65" s="76"/>
      <c r="GG65" s="76"/>
      <c r="GH65" s="76"/>
      <c r="GI65" s="76"/>
      <c r="GJ65" s="76"/>
      <c r="GK65" s="76"/>
      <c r="GL65" s="76"/>
      <c r="GM65" s="76"/>
      <c r="GN65" s="76"/>
      <c r="GO65" s="76"/>
      <c r="GP65" s="76"/>
      <c r="GQ65" s="76"/>
      <c r="GR65" s="76"/>
      <c r="GS65" s="76"/>
      <c r="GT65" s="76"/>
      <c r="GU65" s="76"/>
      <c r="GV65" s="76"/>
      <c r="GW65" s="76"/>
      <c r="GX65" s="76"/>
      <c r="GY65" s="76"/>
      <c r="GZ65" s="76"/>
      <c r="HA65" s="76"/>
      <c r="HB65" s="76"/>
      <c r="HC65" s="76"/>
      <c r="HD65" s="76"/>
      <c r="HE65" s="76"/>
      <c r="HF65" s="76"/>
      <c r="HG65" s="76"/>
      <c r="HH65" s="76"/>
      <c r="HI65" s="76"/>
      <c r="HJ65" s="76"/>
      <c r="HK65" s="76"/>
    </row>
    <row r="66" spans="1:219" ht="20.100000000000001" customHeight="1">
      <c r="A66" s="74"/>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6"/>
      <c r="AB66" s="76"/>
      <c r="AC66" s="76"/>
      <c r="AD66" s="76"/>
      <c r="AE66" s="76"/>
      <c r="AF66" s="76"/>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76"/>
      <c r="CZ66" s="76"/>
      <c r="DA66" s="76"/>
      <c r="DB66" s="76"/>
      <c r="DC66" s="76"/>
      <c r="DD66" s="76"/>
      <c r="DE66" s="76"/>
      <c r="DF66" s="76"/>
      <c r="DG66" s="76"/>
      <c r="DH66" s="76"/>
      <c r="DI66" s="76"/>
      <c r="DJ66" s="76"/>
      <c r="DK66" s="76"/>
      <c r="DL66" s="76"/>
      <c r="DM66" s="76"/>
      <c r="DN66" s="76"/>
      <c r="DO66" s="76"/>
      <c r="DP66" s="76"/>
      <c r="DQ66" s="76"/>
      <c r="DR66" s="76"/>
      <c r="DS66" s="76"/>
      <c r="DT66" s="76"/>
      <c r="DU66" s="76"/>
      <c r="DV66" s="76"/>
      <c r="DW66" s="76"/>
      <c r="DX66" s="76"/>
      <c r="DY66" s="76"/>
      <c r="DZ66" s="76"/>
      <c r="EA66" s="76"/>
      <c r="EB66" s="76"/>
      <c r="EC66" s="76"/>
      <c r="ED66" s="76"/>
      <c r="EE66" s="76"/>
      <c r="EF66" s="76"/>
      <c r="EG66" s="76"/>
      <c r="EH66" s="76"/>
      <c r="EI66" s="76"/>
      <c r="EJ66" s="76"/>
      <c r="EK66" s="76"/>
      <c r="EL66" s="76"/>
      <c r="EM66" s="76"/>
      <c r="EN66" s="76"/>
      <c r="EO66" s="76"/>
      <c r="EP66" s="76"/>
      <c r="EQ66" s="76"/>
      <c r="ER66" s="76"/>
      <c r="ES66" s="76"/>
      <c r="ET66" s="76"/>
      <c r="EU66" s="76"/>
      <c r="EV66" s="76"/>
      <c r="EW66" s="76"/>
      <c r="EX66" s="76"/>
      <c r="EY66" s="76"/>
      <c r="EZ66" s="76"/>
      <c r="FA66" s="76"/>
      <c r="FB66" s="76"/>
      <c r="FC66" s="76"/>
      <c r="FD66" s="76"/>
      <c r="FE66" s="76"/>
      <c r="FF66" s="76"/>
      <c r="FG66" s="76"/>
      <c r="FH66" s="76"/>
      <c r="FI66" s="76"/>
      <c r="FJ66" s="76"/>
      <c r="FK66" s="76"/>
      <c r="FL66" s="76"/>
      <c r="FM66" s="76"/>
      <c r="FN66" s="76"/>
      <c r="FO66" s="76"/>
      <c r="FP66" s="76"/>
      <c r="FQ66" s="76"/>
      <c r="FR66" s="76"/>
      <c r="FS66" s="76"/>
      <c r="FT66" s="76"/>
      <c r="FU66" s="76"/>
      <c r="FV66" s="76"/>
      <c r="FW66" s="76"/>
      <c r="FX66" s="76"/>
      <c r="FY66" s="76"/>
      <c r="FZ66" s="76"/>
      <c r="GA66" s="76"/>
      <c r="GB66" s="76"/>
      <c r="GC66" s="76"/>
      <c r="GD66" s="76"/>
      <c r="GE66" s="76"/>
      <c r="GF66" s="76"/>
      <c r="GG66" s="76"/>
      <c r="GH66" s="76"/>
      <c r="GI66" s="76"/>
      <c r="GJ66" s="76"/>
      <c r="GK66" s="76"/>
      <c r="GL66" s="76"/>
      <c r="GM66" s="76"/>
      <c r="GN66" s="76"/>
      <c r="GO66" s="76"/>
      <c r="GP66" s="76"/>
      <c r="GQ66" s="76"/>
      <c r="GR66" s="76"/>
      <c r="GS66" s="76"/>
      <c r="GT66" s="76"/>
      <c r="GU66" s="76"/>
      <c r="GV66" s="76"/>
      <c r="GW66" s="76"/>
      <c r="GX66" s="76"/>
      <c r="GY66" s="76"/>
      <c r="GZ66" s="76"/>
      <c r="HA66" s="76"/>
      <c r="HB66" s="76"/>
      <c r="HC66" s="76"/>
      <c r="HD66" s="76"/>
      <c r="HE66" s="76"/>
      <c r="HF66" s="76"/>
      <c r="HG66" s="76"/>
      <c r="HH66" s="76"/>
      <c r="HI66" s="76"/>
      <c r="HJ66" s="76"/>
      <c r="HK66" s="76"/>
    </row>
    <row r="67" spans="1:219" ht="20.100000000000001" customHeight="1">
      <c r="A67" s="74"/>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c r="BR67" s="76"/>
      <c r="BS67" s="76"/>
      <c r="BT67" s="76"/>
      <c r="BU67" s="76"/>
      <c r="BV67" s="76"/>
      <c r="BW67" s="76"/>
      <c r="BX67" s="76"/>
      <c r="BY67" s="76"/>
      <c r="BZ67" s="76"/>
      <c r="CA67" s="76"/>
      <c r="CB67" s="76"/>
      <c r="CC67" s="76"/>
      <c r="CD67" s="76"/>
      <c r="CE67" s="76"/>
      <c r="CF67" s="76"/>
      <c r="CG67" s="76"/>
      <c r="CH67" s="76"/>
      <c r="CI67" s="76"/>
      <c r="CJ67" s="76"/>
      <c r="CK67" s="76"/>
      <c r="CL67" s="76"/>
      <c r="CM67" s="76"/>
      <c r="CN67" s="76"/>
      <c r="CO67" s="76"/>
      <c r="CP67" s="76"/>
      <c r="CQ67" s="76"/>
      <c r="CR67" s="76"/>
      <c r="CS67" s="76"/>
      <c r="CT67" s="76"/>
      <c r="CU67" s="76"/>
      <c r="CV67" s="76"/>
      <c r="CW67" s="76"/>
      <c r="CX67" s="76"/>
      <c r="CY67" s="76"/>
      <c r="CZ67" s="76"/>
      <c r="DA67" s="76"/>
      <c r="DB67" s="76"/>
      <c r="DC67" s="76"/>
      <c r="DD67" s="76"/>
      <c r="DE67" s="76"/>
      <c r="DF67" s="76"/>
      <c r="DG67" s="76"/>
      <c r="DH67" s="76"/>
      <c r="DI67" s="76"/>
      <c r="DJ67" s="76"/>
      <c r="DK67" s="76"/>
      <c r="DL67" s="76"/>
      <c r="DM67" s="76"/>
      <c r="DN67" s="76"/>
      <c r="DO67" s="76"/>
      <c r="DP67" s="76"/>
      <c r="DQ67" s="76"/>
      <c r="DR67" s="76"/>
      <c r="DS67" s="76"/>
      <c r="DT67" s="76"/>
      <c r="DU67" s="76"/>
      <c r="DV67" s="76"/>
      <c r="DW67" s="76"/>
      <c r="DX67" s="76"/>
      <c r="DY67" s="76"/>
      <c r="DZ67" s="76"/>
      <c r="EA67" s="76"/>
      <c r="EB67" s="76"/>
      <c r="EC67" s="76"/>
      <c r="ED67" s="76"/>
      <c r="EE67" s="76"/>
      <c r="EF67" s="76"/>
      <c r="EG67" s="76"/>
      <c r="EH67" s="76"/>
      <c r="EI67" s="76"/>
      <c r="EJ67" s="76"/>
      <c r="EK67" s="76"/>
      <c r="EL67" s="76"/>
      <c r="EM67" s="76"/>
      <c r="EN67" s="76"/>
      <c r="EO67" s="76"/>
      <c r="EP67" s="76"/>
      <c r="EQ67" s="76"/>
      <c r="ER67" s="76"/>
      <c r="ES67" s="76"/>
      <c r="ET67" s="76"/>
      <c r="EU67" s="76"/>
      <c r="EV67" s="76"/>
      <c r="EW67" s="76"/>
      <c r="EX67" s="76"/>
      <c r="EY67" s="76"/>
      <c r="EZ67" s="76"/>
      <c r="FA67" s="76"/>
      <c r="FB67" s="76"/>
      <c r="FC67" s="76"/>
      <c r="FD67" s="76"/>
      <c r="FE67" s="76"/>
      <c r="FF67" s="76"/>
      <c r="FG67" s="76"/>
      <c r="FH67" s="76"/>
      <c r="FI67" s="76"/>
      <c r="FJ67" s="76"/>
      <c r="FK67" s="76"/>
      <c r="FL67" s="76"/>
      <c r="FM67" s="76"/>
      <c r="FN67" s="76"/>
      <c r="FO67" s="76"/>
      <c r="FP67" s="76"/>
      <c r="FQ67" s="76"/>
      <c r="FR67" s="76"/>
      <c r="FS67" s="76"/>
      <c r="FT67" s="76"/>
      <c r="FU67" s="76"/>
      <c r="FV67" s="76"/>
      <c r="FW67" s="76"/>
      <c r="FX67" s="76"/>
      <c r="FY67" s="76"/>
      <c r="FZ67" s="76"/>
      <c r="GA67" s="76"/>
      <c r="GB67" s="76"/>
      <c r="GC67" s="76"/>
      <c r="GD67" s="76"/>
      <c r="GE67" s="76"/>
      <c r="GF67" s="76"/>
      <c r="GG67" s="76"/>
      <c r="GH67" s="76"/>
      <c r="GI67" s="76"/>
      <c r="GJ67" s="76"/>
      <c r="GK67" s="76"/>
      <c r="GL67" s="76"/>
      <c r="GM67" s="76"/>
      <c r="GN67" s="76"/>
      <c r="GO67" s="76"/>
      <c r="GP67" s="76"/>
      <c r="GQ67" s="76"/>
      <c r="GR67" s="76"/>
      <c r="GS67" s="76"/>
      <c r="GT67" s="76"/>
      <c r="GU67" s="76"/>
      <c r="GV67" s="76"/>
      <c r="GW67" s="76"/>
      <c r="GX67" s="76"/>
      <c r="GY67" s="76"/>
      <c r="GZ67" s="76"/>
      <c r="HA67" s="76"/>
      <c r="HB67" s="76"/>
      <c r="HC67" s="76"/>
      <c r="HD67" s="76"/>
      <c r="HE67" s="76"/>
      <c r="HF67" s="76"/>
      <c r="HG67" s="76"/>
      <c r="HH67" s="76"/>
      <c r="HI67" s="76"/>
      <c r="HJ67" s="76"/>
      <c r="HK67" s="76"/>
    </row>
    <row r="68" spans="1:219" ht="20.100000000000001" customHeight="1">
      <c r="A68" s="74"/>
      <c r="B68" s="74"/>
      <c r="C68" s="74"/>
      <c r="D68" s="74"/>
      <c r="E68" s="74"/>
      <c r="F68" s="74"/>
      <c r="G68" s="74"/>
      <c r="H68" s="74"/>
      <c r="I68" s="74"/>
      <c r="J68" s="74"/>
      <c r="K68" s="74"/>
      <c r="L68" s="74"/>
      <c r="M68" s="74"/>
      <c r="N68" s="74"/>
      <c r="O68" s="74"/>
      <c r="P68" s="74"/>
      <c r="Q68" s="74"/>
      <c r="R68" s="74"/>
      <c r="S68" s="74"/>
      <c r="T68" s="74"/>
      <c r="U68" s="74"/>
      <c r="V68" s="74"/>
      <c r="W68" s="74"/>
      <c r="X68" s="74"/>
      <c r="Y68" s="74"/>
      <c r="Z68" s="74"/>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76"/>
      <c r="CY68" s="76"/>
      <c r="CZ68" s="76"/>
      <c r="DA68" s="76"/>
      <c r="DB68" s="76"/>
      <c r="DC68" s="76"/>
      <c r="DD68" s="76"/>
      <c r="DE68" s="76"/>
      <c r="DF68" s="76"/>
      <c r="DG68" s="76"/>
      <c r="DH68" s="76"/>
      <c r="DI68" s="76"/>
      <c r="DJ68" s="76"/>
      <c r="DK68" s="76"/>
      <c r="DL68" s="76"/>
      <c r="DM68" s="76"/>
      <c r="DN68" s="76"/>
      <c r="DO68" s="76"/>
      <c r="DP68" s="76"/>
      <c r="DQ68" s="76"/>
      <c r="DR68" s="76"/>
      <c r="DS68" s="76"/>
      <c r="DT68" s="76"/>
      <c r="DU68" s="76"/>
      <c r="DV68" s="76"/>
      <c r="DW68" s="76"/>
      <c r="DX68" s="76"/>
      <c r="DY68" s="76"/>
      <c r="DZ68" s="76"/>
      <c r="EA68" s="76"/>
      <c r="EB68" s="76"/>
      <c r="EC68" s="76"/>
      <c r="ED68" s="76"/>
      <c r="EE68" s="76"/>
      <c r="EF68" s="76"/>
      <c r="EG68" s="76"/>
      <c r="EH68" s="76"/>
      <c r="EI68" s="76"/>
      <c r="EJ68" s="76"/>
      <c r="EK68" s="76"/>
      <c r="EL68" s="76"/>
      <c r="EM68" s="76"/>
      <c r="EN68" s="76"/>
      <c r="EO68" s="76"/>
      <c r="EP68" s="76"/>
      <c r="EQ68" s="76"/>
      <c r="ER68" s="76"/>
      <c r="ES68" s="76"/>
      <c r="ET68" s="76"/>
      <c r="EU68" s="76"/>
      <c r="EV68" s="76"/>
      <c r="EW68" s="76"/>
      <c r="EX68" s="76"/>
      <c r="EY68" s="76"/>
      <c r="EZ68" s="76"/>
      <c r="FA68" s="76"/>
      <c r="FB68" s="76"/>
      <c r="FC68" s="76"/>
      <c r="FD68" s="76"/>
      <c r="FE68" s="76"/>
      <c r="FF68" s="76"/>
      <c r="FG68" s="76"/>
      <c r="FH68" s="76"/>
      <c r="FI68" s="76"/>
      <c r="FJ68" s="76"/>
      <c r="FK68" s="76"/>
      <c r="FL68" s="76"/>
      <c r="FM68" s="76"/>
      <c r="FN68" s="76"/>
      <c r="FO68" s="76"/>
      <c r="FP68" s="76"/>
      <c r="FQ68" s="76"/>
      <c r="FR68" s="76"/>
      <c r="FS68" s="76"/>
      <c r="FT68" s="76"/>
      <c r="FU68" s="76"/>
      <c r="FV68" s="76"/>
      <c r="FW68" s="76"/>
      <c r="FX68" s="76"/>
      <c r="FY68" s="76"/>
      <c r="FZ68" s="76"/>
      <c r="GA68" s="76"/>
      <c r="GB68" s="76"/>
      <c r="GC68" s="76"/>
      <c r="GD68" s="76"/>
      <c r="GE68" s="76"/>
      <c r="GF68" s="76"/>
      <c r="GG68" s="76"/>
      <c r="GH68" s="76"/>
      <c r="GI68" s="76"/>
      <c r="GJ68" s="76"/>
      <c r="GK68" s="76"/>
      <c r="GL68" s="76"/>
      <c r="GM68" s="76"/>
      <c r="GN68" s="76"/>
      <c r="GO68" s="76"/>
      <c r="GP68" s="76"/>
      <c r="GQ68" s="76"/>
      <c r="GR68" s="76"/>
      <c r="GS68" s="76"/>
      <c r="GT68" s="76"/>
      <c r="GU68" s="76"/>
      <c r="GV68" s="76"/>
      <c r="GW68" s="76"/>
      <c r="GX68" s="76"/>
      <c r="GY68" s="76"/>
      <c r="GZ68" s="76"/>
      <c r="HA68" s="76"/>
      <c r="HB68" s="76"/>
      <c r="HC68" s="76"/>
      <c r="HD68" s="76"/>
      <c r="HE68" s="76"/>
      <c r="HF68" s="76"/>
      <c r="HG68" s="76"/>
      <c r="HH68" s="76"/>
      <c r="HI68" s="76"/>
      <c r="HJ68" s="76"/>
      <c r="HK68" s="76"/>
    </row>
    <row r="69" spans="1:219" ht="20.100000000000001" customHeight="1">
      <c r="A69" s="74"/>
      <c r="B69" s="74"/>
      <c r="C69" s="74"/>
      <c r="D69" s="74"/>
      <c r="E69" s="74"/>
      <c r="F69" s="74"/>
      <c r="G69" s="74"/>
      <c r="H69" s="74"/>
      <c r="I69" s="74"/>
      <c r="J69" s="74"/>
      <c r="K69" s="74"/>
      <c r="L69" s="74"/>
      <c r="M69" s="74"/>
      <c r="N69" s="74"/>
      <c r="O69" s="74"/>
      <c r="P69" s="74"/>
      <c r="Q69" s="74"/>
      <c r="R69" s="74"/>
      <c r="S69" s="74"/>
      <c r="T69" s="74"/>
      <c r="U69" s="74"/>
      <c r="V69" s="74"/>
      <c r="W69" s="74"/>
      <c r="X69" s="74"/>
      <c r="Y69" s="74"/>
      <c r="Z69" s="74"/>
      <c r="AA69" s="76"/>
      <c r="AB69" s="76"/>
      <c r="AC69" s="76"/>
      <c r="AD69" s="76"/>
      <c r="AE69" s="76"/>
      <c r="AF69" s="76"/>
      <c r="AG69" s="76"/>
      <c r="AH69" s="76"/>
      <c r="AI69" s="76"/>
      <c r="AJ69" s="76"/>
      <c r="AK69" s="76"/>
      <c r="AL69" s="76"/>
      <c r="AM69" s="76"/>
      <c r="AN69" s="76"/>
      <c r="AO69" s="76"/>
      <c r="AP69" s="76"/>
      <c r="AQ69" s="76"/>
      <c r="AR69" s="76"/>
      <c r="AS69" s="76"/>
      <c r="AT69" s="76"/>
      <c r="AU69" s="76"/>
      <c r="AV69" s="76"/>
      <c r="AW69" s="76"/>
      <c r="AX69" s="76"/>
      <c r="AY69" s="76"/>
      <c r="AZ69" s="76"/>
      <c r="BA69" s="76"/>
      <c r="BB69" s="76"/>
      <c r="BC69" s="76"/>
      <c r="BD69" s="76"/>
      <c r="BE69" s="76"/>
      <c r="BF69" s="76"/>
      <c r="BG69" s="76"/>
      <c r="BH69" s="76"/>
      <c r="BI69" s="76"/>
      <c r="BJ69" s="76"/>
      <c r="BK69" s="76"/>
      <c r="BL69" s="76"/>
      <c r="BM69" s="76"/>
      <c r="BN69" s="76"/>
      <c r="BO69" s="76"/>
      <c r="BP69" s="76"/>
      <c r="BQ69" s="76"/>
      <c r="BR69" s="76"/>
      <c r="BS69" s="76"/>
      <c r="BT69" s="76"/>
      <c r="BU69" s="76"/>
      <c r="BV69" s="76"/>
      <c r="BW69" s="76"/>
      <c r="BX69" s="76"/>
      <c r="BY69" s="76"/>
      <c r="BZ69" s="76"/>
      <c r="CA69" s="76"/>
      <c r="CB69" s="76"/>
      <c r="CC69" s="76"/>
      <c r="CD69" s="76"/>
      <c r="CE69" s="76"/>
      <c r="CF69" s="76"/>
      <c r="CG69" s="76"/>
      <c r="CH69" s="76"/>
      <c r="CI69" s="76"/>
      <c r="CJ69" s="76"/>
      <c r="CK69" s="76"/>
      <c r="CL69" s="76"/>
      <c r="CM69" s="76"/>
      <c r="CN69" s="76"/>
      <c r="CO69" s="76"/>
      <c r="CP69" s="76"/>
      <c r="CQ69" s="76"/>
      <c r="CR69" s="76"/>
      <c r="CS69" s="76"/>
      <c r="CT69" s="76"/>
      <c r="CU69" s="76"/>
      <c r="CV69" s="76"/>
      <c r="CW69" s="76"/>
      <c r="CX69" s="76"/>
      <c r="CY69" s="76"/>
      <c r="CZ69" s="76"/>
      <c r="DA69" s="76"/>
      <c r="DB69" s="76"/>
      <c r="DC69" s="76"/>
      <c r="DD69" s="76"/>
      <c r="DE69" s="76"/>
      <c r="DF69" s="76"/>
      <c r="DG69" s="76"/>
      <c r="DH69" s="76"/>
      <c r="DI69" s="76"/>
      <c r="DJ69" s="76"/>
      <c r="DK69" s="76"/>
      <c r="DL69" s="76"/>
      <c r="DM69" s="76"/>
      <c r="DN69" s="76"/>
      <c r="DO69" s="76"/>
      <c r="DP69" s="76"/>
      <c r="DQ69" s="76"/>
      <c r="DR69" s="76"/>
      <c r="DS69" s="76"/>
      <c r="DT69" s="76"/>
      <c r="DU69" s="76"/>
      <c r="DV69" s="76"/>
      <c r="DW69" s="76"/>
      <c r="DX69" s="76"/>
      <c r="DY69" s="76"/>
      <c r="DZ69" s="76"/>
      <c r="EA69" s="76"/>
      <c r="EB69" s="76"/>
      <c r="EC69" s="76"/>
      <c r="ED69" s="76"/>
      <c r="EE69" s="76"/>
      <c r="EF69" s="76"/>
      <c r="EG69" s="76"/>
      <c r="EH69" s="76"/>
      <c r="EI69" s="76"/>
      <c r="EJ69" s="76"/>
      <c r="EK69" s="76"/>
      <c r="EL69" s="76"/>
      <c r="EM69" s="76"/>
      <c r="EN69" s="76"/>
      <c r="EO69" s="76"/>
      <c r="EP69" s="76"/>
      <c r="EQ69" s="76"/>
      <c r="ER69" s="76"/>
      <c r="ES69" s="76"/>
      <c r="ET69" s="76"/>
      <c r="EU69" s="76"/>
      <c r="EV69" s="76"/>
      <c r="EW69" s="76"/>
      <c r="EX69" s="76"/>
      <c r="EY69" s="76"/>
      <c r="EZ69" s="76"/>
      <c r="FA69" s="76"/>
      <c r="FB69" s="76"/>
      <c r="FC69" s="76"/>
      <c r="FD69" s="76"/>
      <c r="FE69" s="76"/>
      <c r="FF69" s="76"/>
      <c r="FG69" s="76"/>
      <c r="FH69" s="76"/>
      <c r="FI69" s="76"/>
      <c r="FJ69" s="76"/>
      <c r="FK69" s="76"/>
      <c r="FL69" s="76"/>
      <c r="FM69" s="76"/>
      <c r="FN69" s="76"/>
      <c r="FO69" s="76"/>
      <c r="FP69" s="76"/>
      <c r="FQ69" s="76"/>
      <c r="FR69" s="76"/>
      <c r="FS69" s="76"/>
      <c r="FT69" s="76"/>
      <c r="FU69" s="76"/>
      <c r="FV69" s="76"/>
      <c r="FW69" s="76"/>
      <c r="FX69" s="76"/>
      <c r="FY69" s="76"/>
      <c r="FZ69" s="76"/>
      <c r="GA69" s="76"/>
      <c r="GB69" s="76"/>
      <c r="GC69" s="76"/>
      <c r="GD69" s="76"/>
      <c r="GE69" s="76"/>
      <c r="GF69" s="76"/>
      <c r="GG69" s="76"/>
      <c r="GH69" s="76"/>
      <c r="GI69" s="76"/>
      <c r="GJ69" s="76"/>
      <c r="GK69" s="76"/>
      <c r="GL69" s="76"/>
      <c r="GM69" s="76"/>
      <c r="GN69" s="76"/>
      <c r="GO69" s="76"/>
      <c r="GP69" s="76"/>
      <c r="GQ69" s="76"/>
      <c r="GR69" s="76"/>
      <c r="GS69" s="76"/>
      <c r="GT69" s="76"/>
      <c r="GU69" s="76"/>
      <c r="GV69" s="76"/>
      <c r="GW69" s="76"/>
      <c r="GX69" s="76"/>
      <c r="GY69" s="76"/>
      <c r="GZ69" s="76"/>
      <c r="HA69" s="76"/>
      <c r="HB69" s="76"/>
      <c r="HC69" s="76"/>
      <c r="HD69" s="76"/>
      <c r="HE69" s="76"/>
      <c r="HF69" s="76"/>
      <c r="HG69" s="76"/>
      <c r="HH69" s="76"/>
      <c r="HI69" s="76"/>
      <c r="HJ69" s="76"/>
      <c r="HK69" s="76"/>
    </row>
    <row r="70" spans="1:219" ht="20.100000000000001" customHeight="1">
      <c r="A70" s="74"/>
      <c r="B70" s="74"/>
      <c r="C70" s="74"/>
      <c r="D70" s="74"/>
      <c r="E70" s="74"/>
      <c r="F70" s="74"/>
      <c r="G70" s="74"/>
      <c r="H70" s="74"/>
      <c r="I70" s="74"/>
      <c r="J70" s="74"/>
      <c r="K70" s="74"/>
      <c r="L70" s="74"/>
      <c r="M70" s="74"/>
      <c r="N70" s="74"/>
      <c r="O70" s="74"/>
      <c r="P70" s="74"/>
      <c r="Q70" s="74"/>
      <c r="R70" s="74"/>
      <c r="S70" s="74"/>
      <c r="T70" s="74"/>
      <c r="U70" s="74"/>
      <c r="V70" s="74"/>
      <c r="W70" s="74"/>
      <c r="X70" s="74"/>
      <c r="Y70" s="74"/>
      <c r="Z70" s="74"/>
      <c r="AA70" s="76"/>
      <c r="AB70" s="76"/>
      <c r="AC70" s="76"/>
      <c r="AD70" s="76"/>
      <c r="AE70" s="76"/>
      <c r="AF70" s="76"/>
      <c r="AG70" s="76"/>
      <c r="AH70" s="76"/>
      <c r="AI70" s="76"/>
      <c r="AJ70" s="76"/>
      <c r="AK70" s="76"/>
      <c r="AL70" s="76"/>
      <c r="AM70" s="76"/>
      <c r="AN70" s="76"/>
      <c r="AO70" s="76"/>
      <c r="AP70" s="76"/>
      <c r="AQ70" s="76"/>
      <c r="AR70" s="76"/>
      <c r="AS70" s="76"/>
      <c r="AT70" s="76"/>
      <c r="AU70" s="76"/>
      <c r="AV70" s="76"/>
      <c r="AW70" s="76"/>
      <c r="AX70" s="76"/>
      <c r="AY70" s="76"/>
      <c r="AZ70" s="76"/>
      <c r="BA70" s="76"/>
      <c r="BB70" s="76"/>
      <c r="BC70" s="76"/>
      <c r="BD70" s="76"/>
      <c r="BE70" s="76"/>
      <c r="BF70" s="76"/>
      <c r="BG70" s="76"/>
      <c r="BH70" s="76"/>
      <c r="BI70" s="76"/>
      <c r="BJ70" s="76"/>
      <c r="BK70" s="76"/>
      <c r="BL70" s="76"/>
      <c r="BM70" s="76"/>
      <c r="BN70" s="76"/>
      <c r="BO70" s="76"/>
      <c r="BP70" s="76"/>
      <c r="BQ70" s="76"/>
      <c r="BR70" s="76"/>
      <c r="BS70" s="76"/>
      <c r="BT70" s="76"/>
      <c r="BU70" s="76"/>
      <c r="BV70" s="76"/>
      <c r="BW70" s="76"/>
      <c r="BX70" s="76"/>
      <c r="BY70" s="76"/>
      <c r="BZ70" s="76"/>
      <c r="CA70" s="76"/>
      <c r="CB70" s="76"/>
      <c r="CC70" s="76"/>
      <c r="CD70" s="76"/>
      <c r="CE70" s="76"/>
      <c r="CF70" s="76"/>
      <c r="CG70" s="76"/>
      <c r="CH70" s="76"/>
      <c r="CI70" s="76"/>
      <c r="CJ70" s="76"/>
      <c r="CK70" s="76"/>
      <c r="CL70" s="76"/>
      <c r="CM70" s="76"/>
      <c r="CN70" s="76"/>
      <c r="CO70" s="76"/>
      <c r="CP70" s="76"/>
      <c r="CQ70" s="76"/>
      <c r="CR70" s="76"/>
      <c r="CS70" s="76"/>
      <c r="CT70" s="76"/>
      <c r="CU70" s="76"/>
      <c r="CV70" s="76"/>
      <c r="CW70" s="76"/>
      <c r="CX70" s="76"/>
      <c r="CY70" s="76"/>
      <c r="CZ70" s="76"/>
      <c r="DA70" s="76"/>
      <c r="DB70" s="76"/>
      <c r="DC70" s="76"/>
      <c r="DD70" s="76"/>
      <c r="DE70" s="76"/>
      <c r="DF70" s="76"/>
      <c r="DG70" s="76"/>
      <c r="DH70" s="76"/>
      <c r="DI70" s="76"/>
      <c r="DJ70" s="76"/>
      <c r="DK70" s="76"/>
      <c r="DL70" s="76"/>
      <c r="DM70" s="76"/>
      <c r="DN70" s="76"/>
      <c r="DO70" s="76"/>
      <c r="DP70" s="76"/>
      <c r="DQ70" s="76"/>
      <c r="DR70" s="76"/>
      <c r="DS70" s="76"/>
      <c r="DT70" s="76"/>
      <c r="DU70" s="76"/>
      <c r="DV70" s="76"/>
      <c r="DW70" s="76"/>
      <c r="DX70" s="76"/>
      <c r="DY70" s="76"/>
      <c r="DZ70" s="76"/>
      <c r="EA70" s="76"/>
      <c r="EB70" s="76"/>
      <c r="EC70" s="76"/>
      <c r="ED70" s="76"/>
      <c r="EE70" s="76"/>
      <c r="EF70" s="76"/>
      <c r="EG70" s="76"/>
      <c r="EH70" s="76"/>
      <c r="EI70" s="76"/>
      <c r="EJ70" s="76"/>
      <c r="EK70" s="76"/>
      <c r="EL70" s="76"/>
      <c r="EM70" s="76"/>
      <c r="EN70" s="76"/>
      <c r="EO70" s="76"/>
      <c r="EP70" s="76"/>
      <c r="EQ70" s="76"/>
      <c r="ER70" s="76"/>
      <c r="ES70" s="76"/>
      <c r="ET70" s="76"/>
      <c r="EU70" s="76"/>
      <c r="EV70" s="76"/>
      <c r="EW70" s="76"/>
      <c r="EX70" s="76"/>
      <c r="EY70" s="76"/>
      <c r="EZ70" s="76"/>
      <c r="FA70" s="76"/>
      <c r="FB70" s="76"/>
      <c r="FC70" s="76"/>
      <c r="FD70" s="76"/>
      <c r="FE70" s="76"/>
      <c r="FF70" s="76"/>
      <c r="FG70" s="76"/>
      <c r="FH70" s="76"/>
      <c r="FI70" s="76"/>
      <c r="FJ70" s="76"/>
      <c r="FK70" s="76"/>
      <c r="FL70" s="76"/>
      <c r="FM70" s="76"/>
      <c r="FN70" s="76"/>
      <c r="FO70" s="76"/>
      <c r="FP70" s="76"/>
      <c r="FQ70" s="76"/>
      <c r="FR70" s="76"/>
      <c r="FS70" s="76"/>
      <c r="FT70" s="76"/>
      <c r="FU70" s="76"/>
      <c r="FV70" s="76"/>
      <c r="FW70" s="76"/>
      <c r="FX70" s="76"/>
      <c r="FY70" s="76"/>
      <c r="FZ70" s="76"/>
      <c r="GA70" s="76"/>
      <c r="GB70" s="76"/>
      <c r="GC70" s="76"/>
      <c r="GD70" s="76"/>
      <c r="GE70" s="76"/>
      <c r="GF70" s="76"/>
      <c r="GG70" s="76"/>
      <c r="GH70" s="76"/>
      <c r="GI70" s="76"/>
      <c r="GJ70" s="76"/>
      <c r="GK70" s="76"/>
      <c r="GL70" s="76"/>
      <c r="GM70" s="76"/>
      <c r="GN70" s="76"/>
      <c r="GO70" s="76"/>
      <c r="GP70" s="76"/>
      <c r="GQ70" s="76"/>
      <c r="GR70" s="76"/>
      <c r="GS70" s="76"/>
      <c r="GT70" s="76"/>
      <c r="GU70" s="76"/>
      <c r="GV70" s="76"/>
      <c r="GW70" s="76"/>
      <c r="GX70" s="76"/>
      <c r="GY70" s="76"/>
      <c r="GZ70" s="76"/>
      <c r="HA70" s="76"/>
      <c r="HB70" s="76"/>
      <c r="HC70" s="76"/>
      <c r="HD70" s="76"/>
      <c r="HE70" s="76"/>
      <c r="HF70" s="76"/>
      <c r="HG70" s="76"/>
      <c r="HH70" s="76"/>
      <c r="HI70" s="76"/>
      <c r="HJ70" s="76"/>
      <c r="HK70" s="76"/>
    </row>
    <row r="71" spans="1:219" ht="20.100000000000001" customHeight="1">
      <c r="A71" s="74"/>
      <c r="B71" s="74"/>
      <c r="C71" s="74"/>
      <c r="D71" s="74"/>
      <c r="E71" s="74"/>
      <c r="F71" s="74"/>
      <c r="G71" s="74"/>
      <c r="H71" s="74"/>
      <c r="I71" s="74"/>
      <c r="J71" s="74"/>
      <c r="K71" s="74"/>
      <c r="L71" s="74"/>
      <c r="M71" s="74"/>
      <c r="N71" s="74"/>
      <c r="O71" s="74"/>
      <c r="P71" s="74"/>
      <c r="Q71" s="74"/>
      <c r="R71" s="74"/>
      <c r="S71" s="74"/>
      <c r="T71" s="74"/>
      <c r="U71" s="74"/>
      <c r="V71" s="74"/>
      <c r="W71" s="74"/>
      <c r="X71" s="74"/>
      <c r="Y71" s="74"/>
      <c r="Z71" s="74"/>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BM71" s="76"/>
      <c r="BN71" s="76"/>
      <c r="BO71" s="76"/>
      <c r="BP71" s="76"/>
      <c r="BQ71" s="76"/>
      <c r="BR71" s="76"/>
      <c r="BS71" s="76"/>
      <c r="BT71" s="76"/>
      <c r="BU71" s="76"/>
      <c r="BV71" s="76"/>
      <c r="BW71" s="76"/>
      <c r="BX71" s="76"/>
      <c r="BY71" s="76"/>
      <c r="BZ71" s="76"/>
      <c r="CA71" s="76"/>
      <c r="CB71" s="76"/>
      <c r="CC71" s="76"/>
      <c r="CD71" s="76"/>
      <c r="CE71" s="76"/>
      <c r="CF71" s="76"/>
      <c r="CG71" s="76"/>
      <c r="CH71" s="76"/>
      <c r="CI71" s="76"/>
      <c r="CJ71" s="76"/>
      <c r="CK71" s="76"/>
      <c r="CL71" s="76"/>
      <c r="CM71" s="76"/>
      <c r="CN71" s="76"/>
      <c r="CO71" s="76"/>
      <c r="CP71" s="76"/>
      <c r="CQ71" s="76"/>
      <c r="CR71" s="76"/>
      <c r="CS71" s="76"/>
      <c r="CT71" s="76"/>
      <c r="CU71" s="76"/>
      <c r="CV71" s="76"/>
      <c r="CW71" s="76"/>
      <c r="CX71" s="76"/>
      <c r="CY71" s="76"/>
      <c r="CZ71" s="76"/>
      <c r="DA71" s="76"/>
      <c r="DB71" s="76"/>
      <c r="DC71" s="76"/>
      <c r="DD71" s="76"/>
      <c r="DE71" s="76"/>
      <c r="DF71" s="76"/>
      <c r="DG71" s="76"/>
      <c r="DH71" s="76"/>
      <c r="DI71" s="76"/>
      <c r="DJ71" s="76"/>
      <c r="DK71" s="76"/>
      <c r="DL71" s="76"/>
      <c r="DM71" s="76"/>
      <c r="DN71" s="76"/>
      <c r="DO71" s="76"/>
      <c r="DP71" s="76"/>
      <c r="DQ71" s="76"/>
      <c r="DR71" s="76"/>
      <c r="DS71" s="76"/>
      <c r="DT71" s="76"/>
      <c r="DU71" s="76"/>
      <c r="DV71" s="76"/>
      <c r="DW71" s="76"/>
      <c r="DX71" s="76"/>
      <c r="DY71" s="76"/>
      <c r="DZ71" s="76"/>
      <c r="EA71" s="76"/>
      <c r="EB71" s="76"/>
      <c r="EC71" s="76"/>
      <c r="ED71" s="76"/>
      <c r="EE71" s="76"/>
      <c r="EF71" s="76"/>
      <c r="EG71" s="76"/>
      <c r="EH71" s="76"/>
      <c r="EI71" s="76"/>
      <c r="EJ71" s="76"/>
      <c r="EK71" s="76"/>
      <c r="EL71" s="76"/>
      <c r="EM71" s="76"/>
      <c r="EN71" s="76"/>
      <c r="EO71" s="76"/>
      <c r="EP71" s="76"/>
      <c r="EQ71" s="76"/>
      <c r="ER71" s="76"/>
      <c r="ES71" s="76"/>
      <c r="ET71" s="76"/>
      <c r="EU71" s="76"/>
      <c r="EV71" s="76"/>
      <c r="EW71" s="76"/>
      <c r="EX71" s="76"/>
      <c r="EY71" s="76"/>
      <c r="EZ71" s="76"/>
      <c r="FA71" s="76"/>
      <c r="FB71" s="76"/>
      <c r="FC71" s="76"/>
      <c r="FD71" s="76"/>
      <c r="FE71" s="76"/>
      <c r="FF71" s="76"/>
      <c r="FG71" s="76"/>
      <c r="FH71" s="76"/>
      <c r="FI71" s="76"/>
      <c r="FJ71" s="76"/>
      <c r="FK71" s="76"/>
      <c r="FL71" s="76"/>
      <c r="FM71" s="76"/>
      <c r="FN71" s="76"/>
      <c r="FO71" s="76"/>
      <c r="FP71" s="76"/>
      <c r="FQ71" s="76"/>
      <c r="FR71" s="76"/>
      <c r="FS71" s="76"/>
      <c r="FT71" s="76"/>
      <c r="FU71" s="76"/>
      <c r="FV71" s="76"/>
      <c r="FW71" s="76"/>
      <c r="FX71" s="76"/>
      <c r="FY71" s="76"/>
      <c r="FZ71" s="76"/>
      <c r="GA71" s="76"/>
      <c r="GB71" s="76"/>
      <c r="GC71" s="76"/>
      <c r="GD71" s="76"/>
      <c r="GE71" s="76"/>
      <c r="GF71" s="76"/>
      <c r="GG71" s="76"/>
      <c r="GH71" s="76"/>
      <c r="GI71" s="76"/>
      <c r="GJ71" s="76"/>
      <c r="GK71" s="76"/>
      <c r="GL71" s="76"/>
      <c r="GM71" s="76"/>
      <c r="GN71" s="76"/>
      <c r="GO71" s="76"/>
      <c r="GP71" s="76"/>
      <c r="GQ71" s="76"/>
      <c r="GR71" s="76"/>
      <c r="GS71" s="76"/>
      <c r="GT71" s="76"/>
      <c r="GU71" s="76"/>
      <c r="GV71" s="76"/>
      <c r="GW71" s="76"/>
      <c r="GX71" s="76"/>
      <c r="GY71" s="76"/>
      <c r="GZ71" s="76"/>
      <c r="HA71" s="76"/>
      <c r="HB71" s="76"/>
      <c r="HC71" s="76"/>
      <c r="HD71" s="76"/>
      <c r="HE71" s="76"/>
      <c r="HF71" s="76"/>
      <c r="HG71" s="76"/>
      <c r="HH71" s="76"/>
      <c r="HI71" s="76"/>
      <c r="HJ71" s="76"/>
      <c r="HK71" s="76"/>
    </row>
    <row r="72" spans="1:219" ht="20.100000000000001" customHeight="1">
      <c r="A72" s="74"/>
      <c r="B72" s="74"/>
      <c r="C72" s="74"/>
      <c r="D72" s="74"/>
      <c r="E72" s="74"/>
      <c r="F72" s="74"/>
      <c r="G72" s="74"/>
      <c r="H72" s="74"/>
      <c r="I72" s="74"/>
      <c r="J72" s="74"/>
      <c r="K72" s="74"/>
      <c r="L72" s="74"/>
      <c r="M72" s="74"/>
      <c r="N72" s="74"/>
      <c r="O72" s="74"/>
      <c r="P72" s="74"/>
      <c r="Q72" s="74"/>
      <c r="R72" s="74"/>
      <c r="S72" s="74"/>
      <c r="T72" s="74"/>
      <c r="U72" s="74"/>
      <c r="V72" s="74"/>
      <c r="W72" s="74"/>
      <c r="X72" s="74"/>
      <c r="Y72" s="74"/>
      <c r="Z72" s="74"/>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c r="BE72" s="76"/>
      <c r="BF72" s="76"/>
      <c r="BG72" s="76"/>
      <c r="BH72" s="76"/>
      <c r="BI72" s="76"/>
      <c r="BJ72" s="76"/>
      <c r="BK72" s="76"/>
      <c r="BL72" s="76"/>
      <c r="BM72" s="76"/>
      <c r="BN72" s="76"/>
      <c r="BO72" s="76"/>
      <c r="BP72" s="76"/>
      <c r="BQ72" s="76"/>
      <c r="BR72" s="76"/>
      <c r="BS72" s="76"/>
      <c r="BT72" s="76"/>
      <c r="BU72" s="76"/>
      <c r="BV72" s="76"/>
      <c r="BW72" s="76"/>
      <c r="BX72" s="76"/>
      <c r="BY72" s="76"/>
      <c r="BZ72" s="76"/>
      <c r="CA72" s="76"/>
      <c r="CB72" s="76"/>
      <c r="CC72" s="76"/>
      <c r="CD72" s="76"/>
      <c r="CE72" s="76"/>
      <c r="CF72" s="76"/>
      <c r="CG72" s="76"/>
      <c r="CH72" s="76"/>
      <c r="CI72" s="76"/>
      <c r="CJ72" s="76"/>
      <c r="CK72" s="76"/>
      <c r="CL72" s="76"/>
      <c r="CM72" s="76"/>
      <c r="CN72" s="76"/>
      <c r="CO72" s="76"/>
      <c r="CP72" s="76"/>
      <c r="CQ72" s="76"/>
      <c r="CR72" s="76"/>
      <c r="CS72" s="76"/>
      <c r="CT72" s="76"/>
      <c r="CU72" s="76"/>
      <c r="CV72" s="76"/>
      <c r="CW72" s="76"/>
      <c r="CX72" s="76"/>
      <c r="CY72" s="76"/>
      <c r="CZ72" s="76"/>
      <c r="DA72" s="76"/>
      <c r="DB72" s="76"/>
      <c r="DC72" s="76"/>
      <c r="DD72" s="76"/>
      <c r="DE72" s="76"/>
      <c r="DF72" s="76"/>
      <c r="DG72" s="76"/>
      <c r="DH72" s="76"/>
      <c r="DI72" s="76"/>
      <c r="DJ72" s="76"/>
      <c r="DK72" s="76"/>
      <c r="DL72" s="76"/>
      <c r="DM72" s="76"/>
      <c r="DN72" s="76"/>
      <c r="DO72" s="76"/>
      <c r="DP72" s="76"/>
      <c r="DQ72" s="76"/>
      <c r="DR72" s="76"/>
      <c r="DS72" s="76"/>
      <c r="DT72" s="76"/>
      <c r="DU72" s="76"/>
      <c r="DV72" s="76"/>
      <c r="DW72" s="76"/>
      <c r="DX72" s="76"/>
      <c r="DY72" s="76"/>
      <c r="DZ72" s="76"/>
      <c r="EA72" s="76"/>
      <c r="EB72" s="76"/>
      <c r="EC72" s="76"/>
      <c r="ED72" s="76"/>
      <c r="EE72" s="76"/>
      <c r="EF72" s="76"/>
      <c r="EG72" s="76"/>
      <c r="EH72" s="76"/>
      <c r="EI72" s="76"/>
      <c r="EJ72" s="76"/>
      <c r="EK72" s="76"/>
      <c r="EL72" s="76"/>
      <c r="EM72" s="76"/>
      <c r="EN72" s="76"/>
      <c r="EO72" s="76"/>
      <c r="EP72" s="76"/>
      <c r="EQ72" s="76"/>
      <c r="ER72" s="76"/>
      <c r="ES72" s="76"/>
      <c r="ET72" s="76"/>
      <c r="EU72" s="76"/>
      <c r="EV72" s="76"/>
      <c r="EW72" s="76"/>
      <c r="EX72" s="76"/>
      <c r="EY72" s="76"/>
      <c r="EZ72" s="76"/>
      <c r="FA72" s="76"/>
      <c r="FB72" s="76"/>
      <c r="FC72" s="76"/>
      <c r="FD72" s="76"/>
      <c r="FE72" s="76"/>
      <c r="FF72" s="76"/>
      <c r="FG72" s="76"/>
      <c r="FH72" s="76"/>
      <c r="FI72" s="76"/>
      <c r="FJ72" s="76"/>
      <c r="FK72" s="76"/>
      <c r="FL72" s="76"/>
      <c r="FM72" s="76"/>
      <c r="FN72" s="76"/>
      <c r="FO72" s="76"/>
      <c r="FP72" s="76"/>
      <c r="FQ72" s="76"/>
      <c r="FR72" s="76"/>
      <c r="FS72" s="76"/>
      <c r="FT72" s="76"/>
      <c r="FU72" s="76"/>
      <c r="FV72" s="76"/>
      <c r="FW72" s="76"/>
      <c r="FX72" s="76"/>
      <c r="FY72" s="76"/>
      <c r="FZ72" s="76"/>
      <c r="GA72" s="76"/>
      <c r="GB72" s="76"/>
      <c r="GC72" s="76"/>
      <c r="GD72" s="76"/>
      <c r="GE72" s="76"/>
      <c r="GF72" s="76"/>
      <c r="GG72" s="76"/>
      <c r="GH72" s="76"/>
      <c r="GI72" s="76"/>
      <c r="GJ72" s="76"/>
      <c r="GK72" s="76"/>
      <c r="GL72" s="76"/>
      <c r="GM72" s="76"/>
      <c r="GN72" s="76"/>
      <c r="GO72" s="76"/>
      <c r="GP72" s="76"/>
      <c r="GQ72" s="76"/>
      <c r="GR72" s="76"/>
      <c r="GS72" s="76"/>
      <c r="GT72" s="76"/>
      <c r="GU72" s="76"/>
      <c r="GV72" s="76"/>
      <c r="GW72" s="76"/>
      <c r="GX72" s="76"/>
      <c r="GY72" s="76"/>
      <c r="GZ72" s="76"/>
      <c r="HA72" s="76"/>
      <c r="HB72" s="76"/>
      <c r="HC72" s="76"/>
      <c r="HD72" s="76"/>
      <c r="HE72" s="76"/>
      <c r="HF72" s="76"/>
      <c r="HG72" s="76"/>
      <c r="HH72" s="76"/>
      <c r="HI72" s="76"/>
      <c r="HJ72" s="76"/>
      <c r="HK72" s="76"/>
    </row>
    <row r="73" spans="1:219" ht="20.100000000000001" customHeight="1">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BM73" s="76"/>
      <c r="BN73" s="76"/>
      <c r="BO73" s="76"/>
      <c r="BP73" s="76"/>
      <c r="BQ73" s="76"/>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76"/>
      <c r="CY73" s="76"/>
      <c r="CZ73" s="76"/>
      <c r="DA73" s="76"/>
      <c r="DB73" s="76"/>
      <c r="DC73" s="76"/>
      <c r="DD73" s="76"/>
      <c r="DE73" s="76"/>
      <c r="DF73" s="76"/>
      <c r="DG73" s="76"/>
      <c r="DH73" s="76"/>
      <c r="DI73" s="76"/>
      <c r="DJ73" s="76"/>
      <c r="DK73" s="76"/>
      <c r="DL73" s="76"/>
      <c r="DM73" s="76"/>
      <c r="DN73" s="76"/>
      <c r="DO73" s="76"/>
      <c r="DP73" s="76"/>
      <c r="DQ73" s="76"/>
      <c r="DR73" s="76"/>
      <c r="DS73" s="76"/>
      <c r="DT73" s="76"/>
      <c r="DU73" s="76"/>
      <c r="DV73" s="76"/>
      <c r="DW73" s="76"/>
      <c r="DX73" s="76"/>
      <c r="DY73" s="76"/>
      <c r="DZ73" s="76"/>
      <c r="EA73" s="76"/>
      <c r="EB73" s="76"/>
      <c r="EC73" s="76"/>
      <c r="ED73" s="76"/>
      <c r="EE73" s="76"/>
      <c r="EF73" s="76"/>
      <c r="EG73" s="76"/>
      <c r="EH73" s="76"/>
      <c r="EI73" s="76"/>
      <c r="EJ73" s="76"/>
      <c r="EK73" s="76"/>
      <c r="EL73" s="76"/>
      <c r="EM73" s="76"/>
      <c r="EN73" s="76"/>
      <c r="EO73" s="76"/>
      <c r="EP73" s="76"/>
      <c r="EQ73" s="76"/>
      <c r="ER73" s="76"/>
      <c r="ES73" s="76"/>
      <c r="ET73" s="76"/>
      <c r="EU73" s="76"/>
      <c r="EV73" s="76"/>
      <c r="EW73" s="76"/>
      <c r="EX73" s="76"/>
      <c r="EY73" s="76"/>
      <c r="EZ73" s="76"/>
      <c r="FA73" s="76"/>
      <c r="FB73" s="76"/>
      <c r="FC73" s="76"/>
      <c r="FD73" s="76"/>
      <c r="FE73" s="76"/>
      <c r="FF73" s="76"/>
      <c r="FG73" s="76"/>
      <c r="FH73" s="76"/>
      <c r="FI73" s="76"/>
      <c r="FJ73" s="76"/>
      <c r="FK73" s="76"/>
      <c r="FL73" s="76"/>
      <c r="FM73" s="76"/>
      <c r="FN73" s="76"/>
      <c r="FO73" s="76"/>
      <c r="FP73" s="76"/>
      <c r="FQ73" s="76"/>
      <c r="FR73" s="76"/>
      <c r="FS73" s="76"/>
      <c r="FT73" s="76"/>
      <c r="FU73" s="76"/>
      <c r="FV73" s="76"/>
      <c r="FW73" s="76"/>
      <c r="FX73" s="76"/>
      <c r="FY73" s="76"/>
      <c r="FZ73" s="76"/>
      <c r="GA73" s="76"/>
      <c r="GB73" s="76"/>
      <c r="GC73" s="76"/>
      <c r="GD73" s="76"/>
      <c r="GE73" s="76"/>
      <c r="GF73" s="76"/>
      <c r="GG73" s="76"/>
      <c r="GH73" s="76"/>
      <c r="GI73" s="76"/>
      <c r="GJ73" s="76"/>
      <c r="GK73" s="76"/>
      <c r="GL73" s="76"/>
      <c r="GM73" s="76"/>
      <c r="GN73" s="76"/>
      <c r="GO73" s="76"/>
      <c r="GP73" s="76"/>
      <c r="GQ73" s="76"/>
      <c r="GR73" s="76"/>
      <c r="GS73" s="76"/>
      <c r="GT73" s="76"/>
      <c r="GU73" s="76"/>
      <c r="GV73" s="76"/>
      <c r="GW73" s="76"/>
      <c r="GX73" s="76"/>
      <c r="GY73" s="76"/>
      <c r="GZ73" s="76"/>
      <c r="HA73" s="76"/>
      <c r="HB73" s="76"/>
      <c r="HC73" s="76"/>
      <c r="HD73" s="76"/>
      <c r="HE73" s="76"/>
      <c r="HF73" s="76"/>
      <c r="HG73" s="76"/>
      <c r="HH73" s="76"/>
      <c r="HI73" s="76"/>
      <c r="HJ73" s="76"/>
      <c r="HK73" s="76"/>
    </row>
    <row r="74" spans="1:219" ht="20.100000000000001" customHeight="1">
      <c r="A74" s="74"/>
      <c r="B74" s="74"/>
      <c r="C74" s="74"/>
      <c r="D74" s="74"/>
      <c r="E74" s="74"/>
      <c r="F74" s="74"/>
      <c r="G74" s="74"/>
      <c r="H74" s="74"/>
      <c r="I74" s="74"/>
      <c r="J74" s="74"/>
      <c r="K74" s="74"/>
      <c r="L74" s="74"/>
      <c r="M74" s="74"/>
      <c r="N74" s="74"/>
      <c r="O74" s="74"/>
      <c r="P74" s="74"/>
      <c r="Q74" s="74"/>
      <c r="R74" s="74"/>
      <c r="S74" s="74"/>
      <c r="T74" s="74"/>
      <c r="U74" s="74"/>
      <c r="V74" s="74"/>
      <c r="W74" s="74"/>
      <c r="X74" s="74"/>
      <c r="Y74" s="74"/>
      <c r="Z74" s="74"/>
      <c r="AA74" s="76"/>
      <c r="AB74" s="76"/>
      <c r="AC74" s="76"/>
      <c r="AD74" s="76"/>
      <c r="AE74" s="76"/>
      <c r="AF74" s="76"/>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c r="BR74" s="76"/>
      <c r="BS74" s="76"/>
      <c r="BT74" s="76"/>
      <c r="BU74" s="76"/>
      <c r="BV74" s="76"/>
      <c r="BW74" s="76"/>
      <c r="BX74" s="76"/>
      <c r="BY74" s="76"/>
      <c r="BZ74" s="76"/>
      <c r="CA74" s="76"/>
      <c r="CB74" s="76"/>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c r="DE74" s="76"/>
      <c r="DF74" s="76"/>
      <c r="DG74" s="76"/>
      <c r="DH74" s="76"/>
      <c r="DI74" s="76"/>
      <c r="DJ74" s="76"/>
      <c r="DK74" s="76"/>
      <c r="DL74" s="76"/>
      <c r="DM74" s="76"/>
      <c r="DN74" s="76"/>
      <c r="DO74" s="76"/>
      <c r="DP74" s="76"/>
      <c r="DQ74" s="76"/>
      <c r="DR74" s="76"/>
      <c r="DS74" s="76"/>
      <c r="DT74" s="76"/>
      <c r="DU74" s="76"/>
      <c r="DV74" s="76"/>
      <c r="DW74" s="76"/>
      <c r="DX74" s="76"/>
      <c r="DY74" s="76"/>
      <c r="DZ74" s="76"/>
      <c r="EA74" s="76"/>
      <c r="EB74" s="76"/>
      <c r="EC74" s="76"/>
      <c r="ED74" s="76"/>
      <c r="EE74" s="76"/>
      <c r="EF74" s="76"/>
      <c r="EG74" s="76"/>
      <c r="EH74" s="76"/>
      <c r="EI74" s="76"/>
      <c r="EJ74" s="76"/>
      <c r="EK74" s="76"/>
      <c r="EL74" s="76"/>
      <c r="EM74" s="76"/>
      <c r="EN74" s="76"/>
      <c r="EO74" s="76"/>
      <c r="EP74" s="76"/>
      <c r="EQ74" s="76"/>
      <c r="ER74" s="76"/>
      <c r="ES74" s="76"/>
      <c r="ET74" s="76"/>
      <c r="EU74" s="76"/>
      <c r="EV74" s="76"/>
      <c r="EW74" s="76"/>
      <c r="EX74" s="76"/>
      <c r="EY74" s="76"/>
      <c r="EZ74" s="76"/>
      <c r="FA74" s="76"/>
      <c r="FB74" s="76"/>
      <c r="FC74" s="76"/>
      <c r="FD74" s="76"/>
      <c r="FE74" s="76"/>
      <c r="FF74" s="76"/>
      <c r="FG74" s="76"/>
      <c r="FH74" s="76"/>
      <c r="FI74" s="76"/>
      <c r="FJ74" s="76"/>
      <c r="FK74" s="76"/>
      <c r="FL74" s="76"/>
      <c r="FM74" s="76"/>
      <c r="FN74" s="76"/>
      <c r="FO74" s="76"/>
      <c r="FP74" s="76"/>
      <c r="FQ74" s="76"/>
      <c r="FR74" s="76"/>
      <c r="FS74" s="76"/>
      <c r="FT74" s="76"/>
      <c r="FU74" s="76"/>
      <c r="FV74" s="76"/>
      <c r="FW74" s="76"/>
      <c r="FX74" s="76"/>
      <c r="FY74" s="76"/>
      <c r="FZ74" s="76"/>
      <c r="GA74" s="76"/>
      <c r="GB74" s="76"/>
      <c r="GC74" s="76"/>
      <c r="GD74" s="76"/>
      <c r="GE74" s="76"/>
      <c r="GF74" s="76"/>
      <c r="GG74" s="76"/>
      <c r="GH74" s="76"/>
      <c r="GI74" s="76"/>
      <c r="GJ74" s="76"/>
      <c r="GK74" s="76"/>
      <c r="GL74" s="76"/>
      <c r="GM74" s="76"/>
      <c r="GN74" s="76"/>
      <c r="GO74" s="76"/>
      <c r="GP74" s="76"/>
      <c r="GQ74" s="76"/>
      <c r="GR74" s="76"/>
      <c r="GS74" s="76"/>
      <c r="GT74" s="76"/>
      <c r="GU74" s="76"/>
      <c r="GV74" s="76"/>
      <c r="GW74" s="76"/>
      <c r="GX74" s="76"/>
      <c r="GY74" s="76"/>
      <c r="GZ74" s="76"/>
      <c r="HA74" s="76"/>
      <c r="HB74" s="76"/>
      <c r="HC74" s="76"/>
      <c r="HD74" s="76"/>
      <c r="HE74" s="76"/>
      <c r="HF74" s="76"/>
      <c r="HG74" s="76"/>
      <c r="HH74" s="76"/>
      <c r="HI74" s="76"/>
      <c r="HJ74" s="76"/>
      <c r="HK74" s="76"/>
    </row>
    <row r="75" spans="1:219" ht="20.100000000000001" customHeight="1">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c r="AA75" s="76"/>
      <c r="AB75" s="76"/>
      <c r="AC75" s="76"/>
      <c r="AD75" s="76"/>
      <c r="AE75" s="76"/>
      <c r="AF75" s="76"/>
      <c r="AG75" s="76"/>
      <c r="AH75" s="76"/>
      <c r="AI75" s="76"/>
      <c r="AJ75" s="76"/>
      <c r="AK75" s="76"/>
      <c r="AL75" s="76"/>
      <c r="AM75" s="76"/>
      <c r="AN75" s="76"/>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c r="BS75" s="76"/>
      <c r="BT75" s="76"/>
      <c r="BU75" s="76"/>
      <c r="BV75" s="76"/>
      <c r="BW75" s="76"/>
      <c r="BX75" s="76"/>
      <c r="BY75" s="76"/>
      <c r="BZ75" s="76"/>
      <c r="CA75" s="76"/>
      <c r="CB75" s="76"/>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c r="DE75" s="76"/>
      <c r="DF75" s="76"/>
      <c r="DG75" s="76"/>
      <c r="DH75" s="76"/>
      <c r="DI75" s="76"/>
      <c r="DJ75" s="76"/>
      <c r="DK75" s="76"/>
      <c r="DL75" s="76"/>
      <c r="DM75" s="76"/>
      <c r="DN75" s="76"/>
      <c r="DO75" s="76"/>
      <c r="DP75" s="76"/>
      <c r="DQ75" s="76"/>
      <c r="DR75" s="76"/>
      <c r="DS75" s="76"/>
      <c r="DT75" s="76"/>
      <c r="DU75" s="76"/>
      <c r="DV75" s="76"/>
      <c r="DW75" s="76"/>
      <c r="DX75" s="76"/>
      <c r="DY75" s="76"/>
      <c r="DZ75" s="76"/>
      <c r="EA75" s="76"/>
      <c r="EB75" s="76"/>
      <c r="EC75" s="76"/>
      <c r="ED75" s="76"/>
      <c r="EE75" s="76"/>
      <c r="EF75" s="76"/>
      <c r="EG75" s="76"/>
      <c r="EH75" s="76"/>
      <c r="EI75" s="76"/>
      <c r="EJ75" s="76"/>
      <c r="EK75" s="76"/>
      <c r="EL75" s="76"/>
      <c r="EM75" s="76"/>
      <c r="EN75" s="76"/>
      <c r="EO75" s="76"/>
      <c r="EP75" s="76"/>
      <c r="EQ75" s="76"/>
      <c r="ER75" s="76"/>
      <c r="ES75" s="76"/>
      <c r="ET75" s="76"/>
      <c r="EU75" s="76"/>
      <c r="EV75" s="76"/>
      <c r="EW75" s="76"/>
      <c r="EX75" s="76"/>
      <c r="EY75" s="76"/>
      <c r="EZ75" s="76"/>
      <c r="FA75" s="76"/>
      <c r="FB75" s="76"/>
      <c r="FC75" s="76"/>
      <c r="FD75" s="76"/>
      <c r="FE75" s="76"/>
      <c r="FF75" s="76"/>
      <c r="FG75" s="76"/>
      <c r="FH75" s="76"/>
      <c r="FI75" s="76"/>
      <c r="FJ75" s="76"/>
      <c r="FK75" s="76"/>
      <c r="FL75" s="76"/>
      <c r="FM75" s="76"/>
      <c r="FN75" s="76"/>
      <c r="FO75" s="76"/>
      <c r="FP75" s="76"/>
      <c r="FQ75" s="76"/>
      <c r="FR75" s="76"/>
      <c r="FS75" s="76"/>
      <c r="FT75" s="76"/>
      <c r="FU75" s="76"/>
      <c r="FV75" s="76"/>
      <c r="FW75" s="76"/>
      <c r="FX75" s="76"/>
      <c r="FY75" s="76"/>
      <c r="FZ75" s="76"/>
      <c r="GA75" s="76"/>
      <c r="GB75" s="76"/>
      <c r="GC75" s="76"/>
      <c r="GD75" s="76"/>
      <c r="GE75" s="76"/>
      <c r="GF75" s="76"/>
      <c r="GG75" s="76"/>
      <c r="GH75" s="76"/>
      <c r="GI75" s="76"/>
      <c r="GJ75" s="76"/>
      <c r="GK75" s="76"/>
      <c r="GL75" s="76"/>
      <c r="GM75" s="76"/>
      <c r="GN75" s="76"/>
      <c r="GO75" s="76"/>
      <c r="GP75" s="76"/>
      <c r="GQ75" s="76"/>
      <c r="GR75" s="76"/>
      <c r="GS75" s="76"/>
      <c r="GT75" s="76"/>
      <c r="GU75" s="76"/>
      <c r="GV75" s="76"/>
      <c r="GW75" s="76"/>
      <c r="GX75" s="76"/>
      <c r="GY75" s="76"/>
      <c r="GZ75" s="76"/>
      <c r="HA75" s="76"/>
      <c r="HB75" s="76"/>
      <c r="HC75" s="76"/>
      <c r="HD75" s="76"/>
      <c r="HE75" s="76"/>
      <c r="HF75" s="76"/>
      <c r="HG75" s="76"/>
      <c r="HH75" s="76"/>
      <c r="HI75" s="76"/>
      <c r="HJ75" s="76"/>
      <c r="HK75" s="76"/>
    </row>
    <row r="76" spans="1:219" ht="20.100000000000001" customHeight="1">
      <c r="A76" s="74"/>
      <c r="B76" s="74"/>
      <c r="C76" s="74"/>
      <c r="D76" s="74"/>
      <c r="E76" s="74"/>
      <c r="F76" s="74"/>
      <c r="G76" s="74"/>
      <c r="H76" s="74"/>
      <c r="I76" s="74"/>
      <c r="J76" s="74"/>
      <c r="K76" s="74"/>
      <c r="L76" s="74"/>
      <c r="M76" s="74"/>
      <c r="N76" s="74"/>
      <c r="O76" s="74"/>
      <c r="P76" s="74"/>
      <c r="Q76" s="74"/>
      <c r="R76" s="74"/>
      <c r="S76" s="74"/>
      <c r="T76" s="74"/>
      <c r="U76" s="74"/>
      <c r="V76" s="74"/>
      <c r="W76" s="74"/>
      <c r="X76" s="74"/>
      <c r="Y76" s="74"/>
      <c r="Z76" s="74"/>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c r="BR76" s="76"/>
      <c r="BS76" s="76"/>
      <c r="BT76" s="76"/>
      <c r="BU76" s="76"/>
      <c r="BV76" s="76"/>
      <c r="BW76" s="76"/>
      <c r="BX76" s="76"/>
      <c r="BY76" s="76"/>
      <c r="BZ76" s="76"/>
      <c r="CA76" s="76"/>
      <c r="CB76" s="76"/>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c r="DE76" s="76"/>
      <c r="DF76" s="76"/>
      <c r="DG76" s="76"/>
      <c r="DH76" s="76"/>
      <c r="DI76" s="76"/>
      <c r="DJ76" s="76"/>
      <c r="DK76" s="76"/>
      <c r="DL76" s="76"/>
      <c r="DM76" s="76"/>
      <c r="DN76" s="76"/>
      <c r="DO76" s="76"/>
      <c r="DP76" s="76"/>
      <c r="DQ76" s="76"/>
      <c r="DR76" s="76"/>
      <c r="DS76" s="76"/>
      <c r="DT76" s="76"/>
      <c r="DU76" s="76"/>
      <c r="DV76" s="76"/>
      <c r="DW76" s="76"/>
      <c r="DX76" s="76"/>
      <c r="DY76" s="76"/>
      <c r="DZ76" s="76"/>
      <c r="EA76" s="76"/>
      <c r="EB76" s="76"/>
      <c r="EC76" s="76"/>
      <c r="ED76" s="76"/>
      <c r="EE76" s="76"/>
      <c r="EF76" s="76"/>
      <c r="EG76" s="76"/>
      <c r="EH76" s="76"/>
      <c r="EI76" s="76"/>
      <c r="EJ76" s="76"/>
      <c r="EK76" s="76"/>
      <c r="EL76" s="76"/>
      <c r="EM76" s="76"/>
      <c r="EN76" s="76"/>
      <c r="EO76" s="76"/>
      <c r="EP76" s="76"/>
      <c r="EQ76" s="76"/>
      <c r="ER76" s="76"/>
      <c r="ES76" s="76"/>
      <c r="ET76" s="76"/>
      <c r="EU76" s="76"/>
      <c r="EV76" s="76"/>
      <c r="EW76" s="76"/>
      <c r="EX76" s="76"/>
      <c r="EY76" s="76"/>
      <c r="EZ76" s="76"/>
      <c r="FA76" s="76"/>
      <c r="FB76" s="76"/>
      <c r="FC76" s="76"/>
      <c r="FD76" s="76"/>
      <c r="FE76" s="76"/>
      <c r="FF76" s="76"/>
      <c r="FG76" s="76"/>
      <c r="FH76" s="76"/>
      <c r="FI76" s="76"/>
      <c r="FJ76" s="76"/>
      <c r="FK76" s="76"/>
      <c r="FL76" s="76"/>
      <c r="FM76" s="76"/>
      <c r="FN76" s="76"/>
      <c r="FO76" s="76"/>
      <c r="FP76" s="76"/>
      <c r="FQ76" s="76"/>
      <c r="FR76" s="76"/>
      <c r="FS76" s="76"/>
      <c r="FT76" s="76"/>
      <c r="FU76" s="76"/>
      <c r="FV76" s="76"/>
      <c r="FW76" s="76"/>
      <c r="FX76" s="76"/>
      <c r="FY76" s="76"/>
      <c r="FZ76" s="76"/>
      <c r="GA76" s="76"/>
      <c r="GB76" s="76"/>
      <c r="GC76" s="76"/>
      <c r="GD76" s="76"/>
      <c r="GE76" s="76"/>
      <c r="GF76" s="76"/>
      <c r="GG76" s="76"/>
      <c r="GH76" s="76"/>
      <c r="GI76" s="76"/>
      <c r="GJ76" s="76"/>
      <c r="GK76" s="76"/>
      <c r="GL76" s="76"/>
      <c r="GM76" s="76"/>
      <c r="GN76" s="76"/>
      <c r="GO76" s="76"/>
      <c r="GP76" s="76"/>
      <c r="GQ76" s="76"/>
      <c r="GR76" s="76"/>
      <c r="GS76" s="76"/>
      <c r="GT76" s="76"/>
      <c r="GU76" s="76"/>
      <c r="GV76" s="76"/>
      <c r="GW76" s="76"/>
      <c r="GX76" s="76"/>
      <c r="GY76" s="76"/>
      <c r="GZ76" s="76"/>
      <c r="HA76" s="76"/>
      <c r="HB76" s="76"/>
      <c r="HC76" s="76"/>
      <c r="HD76" s="76"/>
      <c r="HE76" s="76"/>
      <c r="HF76" s="76"/>
      <c r="HG76" s="76"/>
      <c r="HH76" s="76"/>
      <c r="HI76" s="76"/>
      <c r="HJ76" s="76"/>
      <c r="HK76" s="76"/>
    </row>
    <row r="77" spans="1:219" ht="20.100000000000001" customHeight="1">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BM77" s="76"/>
      <c r="BN77" s="76"/>
      <c r="BO77" s="76"/>
      <c r="BP77" s="76"/>
      <c r="BQ77" s="76"/>
      <c r="BR77" s="76"/>
      <c r="BS77" s="76"/>
      <c r="BT77" s="76"/>
      <c r="BU77" s="76"/>
      <c r="BV77" s="76"/>
      <c r="BW77" s="76"/>
      <c r="BX77" s="76"/>
      <c r="BY77" s="76"/>
      <c r="BZ77" s="76"/>
      <c r="CA77" s="76"/>
      <c r="CB77" s="76"/>
      <c r="CC77" s="76"/>
      <c r="CD77" s="76"/>
      <c r="CE77" s="76"/>
      <c r="CF77" s="76"/>
      <c r="CG77" s="76"/>
      <c r="CH77" s="76"/>
      <c r="CI77" s="76"/>
      <c r="CJ77" s="76"/>
      <c r="CK77" s="76"/>
      <c r="CL77" s="76"/>
      <c r="CM77" s="76"/>
      <c r="CN77" s="76"/>
      <c r="CO77" s="76"/>
      <c r="CP77" s="76"/>
      <c r="CQ77" s="76"/>
      <c r="CR77" s="76"/>
      <c r="CS77" s="76"/>
      <c r="CT77" s="76"/>
      <c r="CU77" s="76"/>
      <c r="CV77" s="76"/>
      <c r="CW77" s="76"/>
      <c r="CX77" s="76"/>
      <c r="CY77" s="76"/>
      <c r="CZ77" s="76"/>
      <c r="DA77" s="76"/>
      <c r="DB77" s="76"/>
      <c r="DC77" s="76"/>
      <c r="DD77" s="76"/>
      <c r="DE77" s="76"/>
      <c r="DF77" s="76"/>
      <c r="DG77" s="76"/>
      <c r="DH77" s="76"/>
      <c r="DI77" s="76"/>
      <c r="DJ77" s="76"/>
      <c r="DK77" s="76"/>
      <c r="DL77" s="76"/>
      <c r="DM77" s="76"/>
      <c r="DN77" s="76"/>
      <c r="DO77" s="76"/>
      <c r="DP77" s="76"/>
      <c r="DQ77" s="76"/>
      <c r="DR77" s="76"/>
      <c r="DS77" s="76"/>
      <c r="DT77" s="76"/>
      <c r="DU77" s="76"/>
      <c r="DV77" s="76"/>
      <c r="DW77" s="76"/>
      <c r="DX77" s="76"/>
      <c r="DY77" s="76"/>
      <c r="DZ77" s="76"/>
      <c r="EA77" s="76"/>
      <c r="EB77" s="76"/>
      <c r="EC77" s="76"/>
      <c r="ED77" s="76"/>
      <c r="EE77" s="76"/>
      <c r="EF77" s="76"/>
      <c r="EG77" s="76"/>
      <c r="EH77" s="76"/>
      <c r="EI77" s="76"/>
      <c r="EJ77" s="76"/>
      <c r="EK77" s="76"/>
      <c r="EL77" s="76"/>
      <c r="EM77" s="76"/>
      <c r="EN77" s="76"/>
      <c r="EO77" s="76"/>
      <c r="EP77" s="76"/>
      <c r="EQ77" s="76"/>
      <c r="ER77" s="76"/>
      <c r="ES77" s="76"/>
      <c r="ET77" s="76"/>
      <c r="EU77" s="76"/>
      <c r="EV77" s="76"/>
      <c r="EW77" s="76"/>
      <c r="EX77" s="76"/>
      <c r="EY77" s="76"/>
      <c r="EZ77" s="76"/>
      <c r="FA77" s="76"/>
      <c r="FB77" s="76"/>
      <c r="FC77" s="76"/>
      <c r="FD77" s="76"/>
      <c r="FE77" s="76"/>
      <c r="FF77" s="76"/>
      <c r="FG77" s="76"/>
      <c r="FH77" s="76"/>
      <c r="FI77" s="76"/>
      <c r="FJ77" s="76"/>
      <c r="FK77" s="76"/>
      <c r="FL77" s="76"/>
      <c r="FM77" s="76"/>
      <c r="FN77" s="76"/>
      <c r="FO77" s="76"/>
      <c r="FP77" s="76"/>
      <c r="FQ77" s="76"/>
      <c r="FR77" s="76"/>
      <c r="FS77" s="76"/>
      <c r="FT77" s="76"/>
      <c r="FU77" s="76"/>
      <c r="FV77" s="76"/>
      <c r="FW77" s="76"/>
      <c r="FX77" s="76"/>
      <c r="FY77" s="76"/>
      <c r="FZ77" s="76"/>
      <c r="GA77" s="76"/>
      <c r="GB77" s="76"/>
      <c r="GC77" s="76"/>
      <c r="GD77" s="76"/>
      <c r="GE77" s="76"/>
      <c r="GF77" s="76"/>
      <c r="GG77" s="76"/>
      <c r="GH77" s="76"/>
      <c r="GI77" s="76"/>
      <c r="GJ77" s="76"/>
      <c r="GK77" s="76"/>
      <c r="GL77" s="76"/>
      <c r="GM77" s="76"/>
      <c r="GN77" s="76"/>
      <c r="GO77" s="76"/>
      <c r="GP77" s="76"/>
      <c r="GQ77" s="76"/>
      <c r="GR77" s="76"/>
      <c r="GS77" s="76"/>
      <c r="GT77" s="76"/>
      <c r="GU77" s="76"/>
      <c r="GV77" s="76"/>
      <c r="GW77" s="76"/>
      <c r="GX77" s="76"/>
      <c r="GY77" s="76"/>
      <c r="GZ77" s="76"/>
      <c r="HA77" s="76"/>
      <c r="HB77" s="76"/>
      <c r="HC77" s="76"/>
      <c r="HD77" s="76"/>
      <c r="HE77" s="76"/>
      <c r="HF77" s="76"/>
      <c r="HG77" s="76"/>
      <c r="HH77" s="76"/>
      <c r="HI77" s="76"/>
      <c r="HJ77" s="76"/>
      <c r="HK77" s="76"/>
    </row>
    <row r="78" spans="1:219" ht="20.100000000000001" customHeight="1">
      <c r="A78" s="74"/>
      <c r="B78" s="74"/>
      <c r="C78" s="74"/>
      <c r="D78" s="74"/>
      <c r="E78" s="74"/>
      <c r="F78" s="74"/>
      <c r="G78" s="74"/>
      <c r="H78" s="74"/>
      <c r="I78" s="74"/>
      <c r="J78" s="74"/>
      <c r="K78" s="74"/>
      <c r="L78" s="74"/>
      <c r="M78" s="74"/>
      <c r="N78" s="74"/>
      <c r="O78" s="74"/>
      <c r="P78" s="74"/>
      <c r="Q78" s="74"/>
      <c r="R78" s="74"/>
      <c r="S78" s="74"/>
      <c r="T78" s="74"/>
      <c r="U78" s="74"/>
      <c r="V78" s="74"/>
      <c r="W78" s="74"/>
      <c r="X78" s="74"/>
      <c r="Y78" s="74"/>
      <c r="Z78" s="74"/>
      <c r="AA78" s="76"/>
      <c r="AB78" s="76"/>
      <c r="AC78" s="76"/>
      <c r="AD78" s="76"/>
      <c r="AE78" s="76"/>
      <c r="AF78" s="76"/>
      <c r="AG78" s="76"/>
      <c r="AH78" s="76"/>
      <c r="AI78" s="76"/>
      <c r="AJ78" s="76"/>
      <c r="AK78" s="76"/>
      <c r="AL78" s="76"/>
      <c r="AM78" s="76"/>
      <c r="AN78" s="76"/>
      <c r="AO78" s="76"/>
      <c r="AP78" s="76"/>
      <c r="AQ78" s="76"/>
      <c r="AR78" s="76"/>
      <c r="AS78" s="76"/>
      <c r="AT78" s="76"/>
      <c r="AU78" s="76"/>
      <c r="AV78" s="76"/>
      <c r="AW78" s="76"/>
      <c r="AX78" s="76"/>
      <c r="AY78" s="76"/>
      <c r="AZ78" s="76"/>
      <c r="BA78" s="76"/>
      <c r="BB78" s="76"/>
      <c r="BC78" s="76"/>
      <c r="BD78" s="76"/>
      <c r="BE78" s="76"/>
      <c r="BF78" s="76"/>
      <c r="BG78" s="76"/>
      <c r="BH78" s="76"/>
      <c r="BI78" s="76"/>
      <c r="BJ78" s="76"/>
      <c r="BK78" s="76"/>
      <c r="BL78" s="76"/>
      <c r="BM78" s="76"/>
      <c r="BN78" s="76"/>
      <c r="BO78" s="76"/>
      <c r="BP78" s="76"/>
      <c r="BQ78" s="76"/>
      <c r="BR78" s="76"/>
      <c r="BS78" s="76"/>
      <c r="BT78" s="76"/>
      <c r="BU78" s="76"/>
      <c r="BV78" s="76"/>
      <c r="BW78" s="76"/>
      <c r="BX78" s="76"/>
      <c r="BY78" s="76"/>
      <c r="BZ78" s="76"/>
      <c r="CA78" s="76"/>
      <c r="CB78" s="76"/>
      <c r="CC78" s="76"/>
      <c r="CD78" s="76"/>
      <c r="CE78" s="76"/>
      <c r="CF78" s="76"/>
      <c r="CG78" s="76"/>
      <c r="CH78" s="76"/>
      <c r="CI78" s="76"/>
      <c r="CJ78" s="76"/>
      <c r="CK78" s="76"/>
      <c r="CL78" s="76"/>
      <c r="CM78" s="76"/>
      <c r="CN78" s="76"/>
      <c r="CO78" s="76"/>
      <c r="CP78" s="76"/>
      <c r="CQ78" s="76"/>
      <c r="CR78" s="76"/>
      <c r="CS78" s="76"/>
      <c r="CT78" s="76"/>
      <c r="CU78" s="76"/>
      <c r="CV78" s="76"/>
      <c r="CW78" s="76"/>
      <c r="CX78" s="76"/>
      <c r="CY78" s="76"/>
      <c r="CZ78" s="76"/>
      <c r="DA78" s="76"/>
      <c r="DB78" s="76"/>
      <c r="DC78" s="76"/>
      <c r="DD78" s="76"/>
      <c r="DE78" s="76"/>
      <c r="DF78" s="76"/>
      <c r="DG78" s="76"/>
      <c r="DH78" s="76"/>
      <c r="DI78" s="76"/>
      <c r="DJ78" s="76"/>
      <c r="DK78" s="76"/>
      <c r="DL78" s="76"/>
      <c r="DM78" s="76"/>
      <c r="DN78" s="76"/>
      <c r="DO78" s="76"/>
      <c r="DP78" s="76"/>
      <c r="DQ78" s="76"/>
      <c r="DR78" s="76"/>
      <c r="DS78" s="76"/>
      <c r="DT78" s="76"/>
      <c r="DU78" s="76"/>
      <c r="DV78" s="76"/>
      <c r="DW78" s="76"/>
      <c r="DX78" s="76"/>
      <c r="DY78" s="76"/>
      <c r="DZ78" s="76"/>
      <c r="EA78" s="76"/>
      <c r="EB78" s="76"/>
      <c r="EC78" s="76"/>
      <c r="ED78" s="76"/>
      <c r="EE78" s="76"/>
      <c r="EF78" s="76"/>
      <c r="EG78" s="76"/>
      <c r="EH78" s="76"/>
      <c r="EI78" s="76"/>
      <c r="EJ78" s="76"/>
      <c r="EK78" s="76"/>
      <c r="EL78" s="76"/>
      <c r="EM78" s="76"/>
      <c r="EN78" s="76"/>
      <c r="EO78" s="76"/>
      <c r="EP78" s="76"/>
      <c r="EQ78" s="76"/>
      <c r="ER78" s="76"/>
      <c r="ES78" s="76"/>
      <c r="ET78" s="76"/>
      <c r="EU78" s="76"/>
      <c r="EV78" s="76"/>
      <c r="EW78" s="76"/>
      <c r="EX78" s="76"/>
      <c r="EY78" s="76"/>
      <c r="EZ78" s="76"/>
      <c r="FA78" s="76"/>
      <c r="FB78" s="76"/>
      <c r="FC78" s="76"/>
      <c r="FD78" s="76"/>
      <c r="FE78" s="76"/>
      <c r="FF78" s="76"/>
      <c r="FG78" s="76"/>
      <c r="FH78" s="76"/>
      <c r="FI78" s="76"/>
      <c r="FJ78" s="76"/>
      <c r="FK78" s="76"/>
      <c r="FL78" s="76"/>
      <c r="FM78" s="76"/>
      <c r="FN78" s="76"/>
      <c r="FO78" s="76"/>
      <c r="FP78" s="76"/>
      <c r="FQ78" s="76"/>
      <c r="FR78" s="76"/>
      <c r="FS78" s="76"/>
      <c r="FT78" s="76"/>
      <c r="FU78" s="76"/>
      <c r="FV78" s="76"/>
      <c r="FW78" s="76"/>
      <c r="FX78" s="76"/>
      <c r="FY78" s="76"/>
      <c r="FZ78" s="76"/>
      <c r="GA78" s="76"/>
      <c r="GB78" s="76"/>
      <c r="GC78" s="76"/>
      <c r="GD78" s="76"/>
      <c r="GE78" s="76"/>
      <c r="GF78" s="76"/>
      <c r="GG78" s="76"/>
      <c r="GH78" s="76"/>
      <c r="GI78" s="76"/>
      <c r="GJ78" s="76"/>
      <c r="GK78" s="76"/>
      <c r="GL78" s="76"/>
      <c r="GM78" s="76"/>
      <c r="GN78" s="76"/>
      <c r="GO78" s="76"/>
      <c r="GP78" s="76"/>
      <c r="GQ78" s="76"/>
      <c r="GR78" s="76"/>
      <c r="GS78" s="76"/>
      <c r="GT78" s="76"/>
      <c r="GU78" s="76"/>
      <c r="GV78" s="76"/>
      <c r="GW78" s="76"/>
      <c r="GX78" s="76"/>
      <c r="GY78" s="76"/>
      <c r="GZ78" s="76"/>
      <c r="HA78" s="76"/>
      <c r="HB78" s="76"/>
      <c r="HC78" s="76"/>
      <c r="HD78" s="76"/>
      <c r="HE78" s="76"/>
      <c r="HF78" s="76"/>
      <c r="HG78" s="76"/>
      <c r="HH78" s="76"/>
      <c r="HI78" s="76"/>
      <c r="HJ78" s="76"/>
      <c r="HK78" s="76"/>
    </row>
    <row r="79" spans="1:219" ht="20.100000000000001" customHeight="1">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6"/>
      <c r="AY79" s="76"/>
      <c r="AZ79" s="76"/>
      <c r="BA79" s="76"/>
      <c r="BB79" s="76"/>
      <c r="BC79" s="76"/>
      <c r="BD79" s="76"/>
      <c r="BE79" s="76"/>
      <c r="BF79" s="76"/>
      <c r="BG79" s="76"/>
      <c r="BH79" s="76"/>
      <c r="BI79" s="76"/>
      <c r="BJ79" s="76"/>
      <c r="BK79" s="76"/>
      <c r="BL79" s="76"/>
      <c r="BM79" s="76"/>
      <c r="BN79" s="76"/>
      <c r="BO79" s="76"/>
      <c r="BP79" s="76"/>
      <c r="BQ79" s="76"/>
      <c r="BR79" s="76"/>
      <c r="BS79" s="76"/>
      <c r="BT79" s="76"/>
      <c r="BU79" s="76"/>
      <c r="BV79" s="76"/>
      <c r="BW79" s="76"/>
      <c r="BX79" s="76"/>
      <c r="BY79" s="76"/>
      <c r="BZ79" s="76"/>
      <c r="CA79" s="76"/>
      <c r="CB79" s="76"/>
      <c r="CC79" s="76"/>
      <c r="CD79" s="76"/>
      <c r="CE79" s="76"/>
      <c r="CF79" s="76"/>
      <c r="CG79" s="76"/>
      <c r="CH79" s="76"/>
      <c r="CI79" s="76"/>
      <c r="CJ79" s="76"/>
      <c r="CK79" s="76"/>
      <c r="CL79" s="76"/>
      <c r="CM79" s="76"/>
      <c r="CN79" s="76"/>
      <c r="CO79" s="76"/>
      <c r="CP79" s="76"/>
      <c r="CQ79" s="76"/>
      <c r="CR79" s="76"/>
      <c r="CS79" s="76"/>
      <c r="CT79" s="76"/>
      <c r="CU79" s="76"/>
      <c r="CV79" s="76"/>
      <c r="CW79" s="76"/>
      <c r="CX79" s="76"/>
      <c r="CY79" s="76"/>
      <c r="CZ79" s="76"/>
      <c r="DA79" s="76"/>
      <c r="DB79" s="76"/>
      <c r="DC79" s="76"/>
      <c r="DD79" s="76"/>
      <c r="DE79" s="76"/>
      <c r="DF79" s="76"/>
      <c r="DG79" s="76"/>
      <c r="DH79" s="76"/>
      <c r="DI79" s="76"/>
      <c r="DJ79" s="76"/>
      <c r="DK79" s="76"/>
      <c r="DL79" s="76"/>
      <c r="DM79" s="76"/>
      <c r="DN79" s="76"/>
      <c r="DO79" s="76"/>
      <c r="DP79" s="76"/>
      <c r="DQ79" s="76"/>
      <c r="DR79" s="76"/>
      <c r="DS79" s="76"/>
      <c r="DT79" s="76"/>
      <c r="DU79" s="76"/>
      <c r="DV79" s="76"/>
      <c r="DW79" s="76"/>
      <c r="DX79" s="76"/>
      <c r="DY79" s="76"/>
      <c r="DZ79" s="76"/>
      <c r="EA79" s="76"/>
      <c r="EB79" s="76"/>
      <c r="EC79" s="76"/>
      <c r="ED79" s="76"/>
      <c r="EE79" s="76"/>
      <c r="EF79" s="76"/>
      <c r="EG79" s="76"/>
      <c r="EH79" s="76"/>
      <c r="EI79" s="76"/>
      <c r="EJ79" s="76"/>
      <c r="EK79" s="76"/>
      <c r="EL79" s="76"/>
      <c r="EM79" s="76"/>
      <c r="EN79" s="76"/>
      <c r="EO79" s="76"/>
      <c r="EP79" s="76"/>
      <c r="EQ79" s="76"/>
      <c r="ER79" s="76"/>
      <c r="ES79" s="76"/>
      <c r="ET79" s="76"/>
      <c r="EU79" s="76"/>
      <c r="EV79" s="76"/>
      <c r="EW79" s="76"/>
      <c r="EX79" s="76"/>
      <c r="EY79" s="76"/>
      <c r="EZ79" s="76"/>
      <c r="FA79" s="76"/>
      <c r="FB79" s="76"/>
      <c r="FC79" s="76"/>
      <c r="FD79" s="76"/>
      <c r="FE79" s="76"/>
      <c r="FF79" s="76"/>
      <c r="FG79" s="76"/>
      <c r="FH79" s="76"/>
      <c r="FI79" s="76"/>
      <c r="FJ79" s="76"/>
      <c r="FK79" s="76"/>
      <c r="FL79" s="76"/>
      <c r="FM79" s="76"/>
      <c r="FN79" s="76"/>
      <c r="FO79" s="76"/>
      <c r="FP79" s="76"/>
      <c r="FQ79" s="76"/>
      <c r="FR79" s="76"/>
      <c r="FS79" s="76"/>
      <c r="FT79" s="76"/>
      <c r="FU79" s="76"/>
      <c r="FV79" s="76"/>
      <c r="FW79" s="76"/>
      <c r="FX79" s="76"/>
      <c r="FY79" s="76"/>
      <c r="FZ79" s="76"/>
      <c r="GA79" s="76"/>
      <c r="GB79" s="76"/>
      <c r="GC79" s="76"/>
      <c r="GD79" s="76"/>
      <c r="GE79" s="76"/>
      <c r="GF79" s="76"/>
      <c r="GG79" s="76"/>
      <c r="GH79" s="76"/>
      <c r="GI79" s="76"/>
      <c r="GJ79" s="76"/>
      <c r="GK79" s="76"/>
      <c r="GL79" s="76"/>
      <c r="GM79" s="76"/>
      <c r="GN79" s="76"/>
      <c r="GO79" s="76"/>
      <c r="GP79" s="76"/>
      <c r="GQ79" s="76"/>
      <c r="GR79" s="76"/>
      <c r="GS79" s="76"/>
      <c r="GT79" s="76"/>
      <c r="GU79" s="76"/>
      <c r="GV79" s="76"/>
      <c r="GW79" s="76"/>
      <c r="GX79" s="76"/>
      <c r="GY79" s="76"/>
      <c r="GZ79" s="76"/>
      <c r="HA79" s="76"/>
      <c r="HB79" s="76"/>
      <c r="HC79" s="76"/>
      <c r="HD79" s="76"/>
      <c r="HE79" s="76"/>
      <c r="HF79" s="76"/>
      <c r="HG79" s="76"/>
      <c r="HH79" s="76"/>
      <c r="HI79" s="76"/>
      <c r="HJ79" s="76"/>
      <c r="HK79" s="76"/>
    </row>
    <row r="80" spans="1:219" ht="20.100000000000001" customHeight="1">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BM80" s="76"/>
      <c r="BN80" s="76"/>
      <c r="BO80" s="76"/>
      <c r="BP80" s="76"/>
      <c r="BQ80" s="76"/>
      <c r="BR80" s="76"/>
      <c r="BS80" s="76"/>
      <c r="BT80" s="76"/>
      <c r="BU80" s="76"/>
      <c r="BV80" s="76"/>
      <c r="BW80" s="76"/>
      <c r="BX80" s="76"/>
      <c r="BY80" s="76"/>
      <c r="BZ80" s="76"/>
      <c r="CA80" s="76"/>
      <c r="CB80" s="76"/>
      <c r="CC80" s="76"/>
      <c r="CD80" s="76"/>
      <c r="CE80" s="76"/>
      <c r="CF80" s="76"/>
      <c r="CG80" s="76"/>
      <c r="CH80" s="76"/>
      <c r="CI80" s="76"/>
      <c r="CJ80" s="76"/>
      <c r="CK80" s="76"/>
      <c r="CL80" s="76"/>
      <c r="CM80" s="76"/>
      <c r="CN80" s="76"/>
      <c r="CO80" s="76"/>
      <c r="CP80" s="76"/>
      <c r="CQ80" s="76"/>
      <c r="CR80" s="76"/>
      <c r="CS80" s="76"/>
      <c r="CT80" s="76"/>
      <c r="CU80" s="76"/>
      <c r="CV80" s="76"/>
      <c r="CW80" s="76"/>
      <c r="CX80" s="76"/>
      <c r="CY80" s="76"/>
      <c r="CZ80" s="76"/>
      <c r="DA80" s="76"/>
      <c r="DB80" s="76"/>
      <c r="DC80" s="76"/>
      <c r="DD80" s="76"/>
      <c r="DE80" s="76"/>
      <c r="DF80" s="76"/>
      <c r="DG80" s="76"/>
      <c r="DH80" s="76"/>
      <c r="DI80" s="76"/>
      <c r="DJ80" s="76"/>
      <c r="DK80" s="76"/>
      <c r="DL80" s="76"/>
      <c r="DM80" s="76"/>
      <c r="DN80" s="76"/>
      <c r="DO80" s="76"/>
      <c r="DP80" s="76"/>
      <c r="DQ80" s="76"/>
      <c r="DR80" s="76"/>
      <c r="DS80" s="76"/>
      <c r="DT80" s="76"/>
      <c r="DU80" s="76"/>
      <c r="DV80" s="76"/>
      <c r="DW80" s="76"/>
      <c r="DX80" s="76"/>
      <c r="DY80" s="76"/>
      <c r="DZ80" s="76"/>
      <c r="EA80" s="76"/>
      <c r="EB80" s="76"/>
      <c r="EC80" s="76"/>
      <c r="ED80" s="76"/>
      <c r="EE80" s="76"/>
      <c r="EF80" s="76"/>
      <c r="EG80" s="76"/>
      <c r="EH80" s="76"/>
      <c r="EI80" s="76"/>
      <c r="EJ80" s="76"/>
      <c r="EK80" s="76"/>
      <c r="EL80" s="76"/>
      <c r="EM80" s="76"/>
      <c r="EN80" s="76"/>
      <c r="EO80" s="76"/>
      <c r="EP80" s="76"/>
      <c r="EQ80" s="76"/>
      <c r="ER80" s="76"/>
      <c r="ES80" s="76"/>
      <c r="ET80" s="76"/>
      <c r="EU80" s="76"/>
      <c r="EV80" s="76"/>
      <c r="EW80" s="76"/>
      <c r="EX80" s="76"/>
      <c r="EY80" s="76"/>
      <c r="EZ80" s="76"/>
      <c r="FA80" s="76"/>
      <c r="FB80" s="76"/>
      <c r="FC80" s="76"/>
      <c r="FD80" s="76"/>
      <c r="FE80" s="76"/>
      <c r="FF80" s="76"/>
      <c r="FG80" s="76"/>
      <c r="FH80" s="76"/>
      <c r="FI80" s="76"/>
      <c r="FJ80" s="76"/>
      <c r="FK80" s="76"/>
      <c r="FL80" s="76"/>
      <c r="FM80" s="76"/>
      <c r="FN80" s="76"/>
      <c r="FO80" s="76"/>
      <c r="FP80" s="76"/>
      <c r="FQ80" s="76"/>
      <c r="FR80" s="76"/>
      <c r="FS80" s="76"/>
      <c r="FT80" s="76"/>
      <c r="FU80" s="76"/>
      <c r="FV80" s="76"/>
      <c r="FW80" s="76"/>
      <c r="FX80" s="76"/>
      <c r="FY80" s="76"/>
      <c r="FZ80" s="76"/>
      <c r="GA80" s="76"/>
      <c r="GB80" s="76"/>
      <c r="GC80" s="76"/>
      <c r="GD80" s="76"/>
      <c r="GE80" s="76"/>
      <c r="GF80" s="76"/>
      <c r="GG80" s="76"/>
      <c r="GH80" s="76"/>
      <c r="GI80" s="76"/>
      <c r="GJ80" s="76"/>
      <c r="GK80" s="76"/>
      <c r="GL80" s="76"/>
      <c r="GM80" s="76"/>
      <c r="GN80" s="76"/>
      <c r="GO80" s="76"/>
      <c r="GP80" s="76"/>
      <c r="GQ80" s="76"/>
      <c r="GR80" s="76"/>
      <c r="GS80" s="76"/>
      <c r="GT80" s="76"/>
      <c r="GU80" s="76"/>
      <c r="GV80" s="76"/>
      <c r="GW80" s="76"/>
      <c r="GX80" s="76"/>
      <c r="GY80" s="76"/>
      <c r="GZ80" s="76"/>
      <c r="HA80" s="76"/>
      <c r="HB80" s="76"/>
      <c r="HC80" s="76"/>
      <c r="HD80" s="76"/>
      <c r="HE80" s="76"/>
      <c r="HF80" s="76"/>
      <c r="HG80" s="76"/>
      <c r="HH80" s="76"/>
      <c r="HI80" s="76"/>
      <c r="HJ80" s="76"/>
      <c r="HK80" s="76"/>
    </row>
    <row r="81" spans="1:219" ht="20.100000000000001" customHeight="1">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c r="BR81" s="76"/>
      <c r="BS81" s="76"/>
      <c r="BT81" s="76"/>
      <c r="BU81" s="76"/>
      <c r="BV81" s="76"/>
      <c r="BW81" s="76"/>
      <c r="BX81" s="76"/>
      <c r="BY81" s="76"/>
      <c r="BZ81" s="76"/>
      <c r="CA81" s="76"/>
      <c r="CB81" s="76"/>
      <c r="CC81" s="76"/>
      <c r="CD81" s="76"/>
      <c r="CE81" s="76"/>
      <c r="CF81" s="76"/>
      <c r="CG81" s="76"/>
      <c r="CH81" s="76"/>
      <c r="CI81" s="76"/>
      <c r="CJ81" s="76"/>
      <c r="CK81" s="76"/>
      <c r="CL81" s="76"/>
      <c r="CM81" s="76"/>
      <c r="CN81" s="76"/>
      <c r="CO81" s="76"/>
      <c r="CP81" s="76"/>
      <c r="CQ81" s="76"/>
      <c r="CR81" s="76"/>
      <c r="CS81" s="76"/>
      <c r="CT81" s="76"/>
      <c r="CU81" s="76"/>
      <c r="CV81" s="76"/>
      <c r="CW81" s="76"/>
      <c r="CX81" s="76"/>
      <c r="CY81" s="76"/>
      <c r="CZ81" s="76"/>
      <c r="DA81" s="76"/>
      <c r="DB81" s="76"/>
      <c r="DC81" s="76"/>
      <c r="DD81" s="76"/>
      <c r="DE81" s="76"/>
      <c r="DF81" s="76"/>
      <c r="DG81" s="76"/>
      <c r="DH81" s="76"/>
      <c r="DI81" s="76"/>
      <c r="DJ81" s="76"/>
      <c r="DK81" s="76"/>
      <c r="DL81" s="76"/>
      <c r="DM81" s="76"/>
      <c r="DN81" s="76"/>
      <c r="DO81" s="76"/>
      <c r="DP81" s="76"/>
      <c r="DQ81" s="76"/>
      <c r="DR81" s="76"/>
      <c r="DS81" s="76"/>
      <c r="DT81" s="76"/>
      <c r="DU81" s="76"/>
      <c r="DV81" s="76"/>
      <c r="DW81" s="76"/>
      <c r="DX81" s="76"/>
      <c r="DY81" s="76"/>
      <c r="DZ81" s="76"/>
      <c r="EA81" s="76"/>
      <c r="EB81" s="76"/>
      <c r="EC81" s="76"/>
      <c r="ED81" s="76"/>
      <c r="EE81" s="76"/>
      <c r="EF81" s="76"/>
      <c r="EG81" s="76"/>
      <c r="EH81" s="76"/>
      <c r="EI81" s="76"/>
      <c r="EJ81" s="76"/>
      <c r="EK81" s="76"/>
      <c r="EL81" s="76"/>
      <c r="EM81" s="76"/>
      <c r="EN81" s="76"/>
      <c r="EO81" s="76"/>
      <c r="EP81" s="76"/>
      <c r="EQ81" s="76"/>
      <c r="ER81" s="76"/>
      <c r="ES81" s="76"/>
      <c r="ET81" s="76"/>
      <c r="EU81" s="76"/>
      <c r="EV81" s="76"/>
      <c r="EW81" s="76"/>
      <c r="EX81" s="76"/>
      <c r="EY81" s="76"/>
      <c r="EZ81" s="76"/>
      <c r="FA81" s="76"/>
      <c r="FB81" s="76"/>
      <c r="FC81" s="76"/>
      <c r="FD81" s="76"/>
      <c r="FE81" s="76"/>
      <c r="FF81" s="76"/>
      <c r="FG81" s="76"/>
      <c r="FH81" s="76"/>
      <c r="FI81" s="76"/>
      <c r="FJ81" s="76"/>
      <c r="FK81" s="76"/>
      <c r="FL81" s="76"/>
      <c r="FM81" s="76"/>
      <c r="FN81" s="76"/>
      <c r="FO81" s="76"/>
      <c r="FP81" s="76"/>
      <c r="FQ81" s="76"/>
      <c r="FR81" s="76"/>
      <c r="FS81" s="76"/>
      <c r="FT81" s="76"/>
      <c r="FU81" s="76"/>
      <c r="FV81" s="76"/>
      <c r="FW81" s="76"/>
      <c r="FX81" s="76"/>
      <c r="FY81" s="76"/>
      <c r="FZ81" s="76"/>
      <c r="GA81" s="76"/>
      <c r="GB81" s="76"/>
      <c r="GC81" s="76"/>
      <c r="GD81" s="76"/>
      <c r="GE81" s="76"/>
      <c r="GF81" s="76"/>
      <c r="GG81" s="76"/>
      <c r="GH81" s="76"/>
      <c r="GI81" s="76"/>
      <c r="GJ81" s="76"/>
      <c r="GK81" s="76"/>
      <c r="GL81" s="76"/>
      <c r="GM81" s="76"/>
      <c r="GN81" s="76"/>
      <c r="GO81" s="76"/>
      <c r="GP81" s="76"/>
      <c r="GQ81" s="76"/>
      <c r="GR81" s="76"/>
      <c r="GS81" s="76"/>
      <c r="GT81" s="76"/>
      <c r="GU81" s="76"/>
      <c r="GV81" s="76"/>
      <c r="GW81" s="76"/>
      <c r="GX81" s="76"/>
      <c r="GY81" s="76"/>
      <c r="GZ81" s="76"/>
      <c r="HA81" s="76"/>
      <c r="HB81" s="76"/>
      <c r="HC81" s="76"/>
      <c r="HD81" s="76"/>
      <c r="HE81" s="76"/>
      <c r="HF81" s="76"/>
      <c r="HG81" s="76"/>
      <c r="HH81" s="76"/>
      <c r="HI81" s="76"/>
      <c r="HJ81" s="76"/>
      <c r="HK81" s="76"/>
    </row>
    <row r="82" spans="1:219" ht="20.100000000000001" customHeight="1">
      <c r="A82" s="74"/>
      <c r="B82" s="74"/>
      <c r="C82" s="74"/>
      <c r="D82" s="74"/>
      <c r="E82" s="74"/>
      <c r="F82" s="74"/>
      <c r="G82" s="74"/>
      <c r="H82" s="74"/>
      <c r="I82" s="74"/>
      <c r="J82" s="74"/>
      <c r="K82" s="74"/>
      <c r="L82" s="74"/>
      <c r="M82" s="74"/>
      <c r="N82" s="74"/>
      <c r="O82" s="74"/>
      <c r="P82" s="74"/>
      <c r="Q82" s="74"/>
      <c r="R82" s="74"/>
      <c r="S82" s="74"/>
      <c r="T82" s="74"/>
      <c r="U82" s="74"/>
      <c r="V82" s="74"/>
      <c r="W82" s="74"/>
      <c r="X82" s="74"/>
      <c r="Y82" s="74"/>
      <c r="Z82" s="74"/>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c r="BR82" s="76"/>
      <c r="BS82" s="76"/>
      <c r="BT82" s="76"/>
      <c r="BU82" s="76"/>
      <c r="BV82" s="76"/>
      <c r="BW82" s="76"/>
      <c r="BX82" s="76"/>
      <c r="BY82" s="76"/>
      <c r="BZ82" s="76"/>
      <c r="CA82" s="76"/>
      <c r="CB82" s="76"/>
      <c r="CC82" s="76"/>
      <c r="CD82" s="76"/>
      <c r="CE82" s="76"/>
      <c r="CF82" s="76"/>
      <c r="CG82" s="76"/>
      <c r="CH82" s="76"/>
      <c r="CI82" s="76"/>
      <c r="CJ82" s="76"/>
      <c r="CK82" s="76"/>
      <c r="CL82" s="76"/>
      <c r="CM82" s="76"/>
      <c r="CN82" s="76"/>
      <c r="CO82" s="76"/>
      <c r="CP82" s="76"/>
      <c r="CQ82" s="76"/>
      <c r="CR82" s="76"/>
      <c r="CS82" s="76"/>
      <c r="CT82" s="76"/>
      <c r="CU82" s="76"/>
      <c r="CV82" s="76"/>
      <c r="CW82" s="76"/>
      <c r="CX82" s="76"/>
      <c r="CY82" s="76"/>
      <c r="CZ82" s="76"/>
      <c r="DA82" s="76"/>
      <c r="DB82" s="76"/>
      <c r="DC82" s="76"/>
      <c r="DD82" s="76"/>
      <c r="DE82" s="76"/>
      <c r="DF82" s="76"/>
      <c r="DG82" s="76"/>
      <c r="DH82" s="76"/>
      <c r="DI82" s="76"/>
      <c r="DJ82" s="76"/>
      <c r="DK82" s="76"/>
      <c r="DL82" s="76"/>
      <c r="DM82" s="76"/>
      <c r="DN82" s="76"/>
      <c r="DO82" s="76"/>
      <c r="DP82" s="76"/>
      <c r="DQ82" s="76"/>
      <c r="DR82" s="76"/>
      <c r="DS82" s="76"/>
      <c r="DT82" s="76"/>
      <c r="DU82" s="76"/>
      <c r="DV82" s="76"/>
      <c r="DW82" s="76"/>
      <c r="DX82" s="76"/>
      <c r="DY82" s="76"/>
      <c r="DZ82" s="76"/>
      <c r="EA82" s="76"/>
      <c r="EB82" s="76"/>
      <c r="EC82" s="76"/>
      <c r="ED82" s="76"/>
      <c r="EE82" s="76"/>
      <c r="EF82" s="76"/>
      <c r="EG82" s="76"/>
      <c r="EH82" s="76"/>
      <c r="EI82" s="76"/>
      <c r="EJ82" s="76"/>
      <c r="EK82" s="76"/>
      <c r="EL82" s="76"/>
      <c r="EM82" s="76"/>
      <c r="EN82" s="76"/>
      <c r="EO82" s="76"/>
      <c r="EP82" s="76"/>
      <c r="EQ82" s="76"/>
      <c r="ER82" s="76"/>
      <c r="ES82" s="76"/>
      <c r="ET82" s="76"/>
      <c r="EU82" s="76"/>
      <c r="EV82" s="76"/>
      <c r="EW82" s="76"/>
      <c r="EX82" s="76"/>
      <c r="EY82" s="76"/>
      <c r="EZ82" s="76"/>
      <c r="FA82" s="76"/>
      <c r="FB82" s="76"/>
      <c r="FC82" s="76"/>
      <c r="FD82" s="76"/>
      <c r="FE82" s="76"/>
      <c r="FF82" s="76"/>
      <c r="FG82" s="76"/>
      <c r="FH82" s="76"/>
      <c r="FI82" s="76"/>
      <c r="FJ82" s="76"/>
      <c r="FK82" s="76"/>
      <c r="FL82" s="76"/>
      <c r="FM82" s="76"/>
      <c r="FN82" s="76"/>
      <c r="FO82" s="76"/>
      <c r="FP82" s="76"/>
      <c r="FQ82" s="76"/>
      <c r="FR82" s="76"/>
      <c r="FS82" s="76"/>
      <c r="FT82" s="76"/>
      <c r="FU82" s="76"/>
      <c r="FV82" s="76"/>
      <c r="FW82" s="76"/>
      <c r="FX82" s="76"/>
      <c r="FY82" s="76"/>
      <c r="FZ82" s="76"/>
      <c r="GA82" s="76"/>
      <c r="GB82" s="76"/>
      <c r="GC82" s="76"/>
      <c r="GD82" s="76"/>
      <c r="GE82" s="76"/>
      <c r="GF82" s="76"/>
      <c r="GG82" s="76"/>
      <c r="GH82" s="76"/>
      <c r="GI82" s="76"/>
      <c r="GJ82" s="76"/>
      <c r="GK82" s="76"/>
      <c r="GL82" s="76"/>
      <c r="GM82" s="76"/>
      <c r="GN82" s="76"/>
      <c r="GO82" s="76"/>
      <c r="GP82" s="76"/>
      <c r="GQ82" s="76"/>
      <c r="GR82" s="76"/>
      <c r="GS82" s="76"/>
      <c r="GT82" s="76"/>
      <c r="GU82" s="76"/>
      <c r="GV82" s="76"/>
      <c r="GW82" s="76"/>
      <c r="GX82" s="76"/>
      <c r="GY82" s="76"/>
      <c r="GZ82" s="76"/>
      <c r="HA82" s="76"/>
      <c r="HB82" s="76"/>
      <c r="HC82" s="76"/>
      <c r="HD82" s="76"/>
      <c r="HE82" s="76"/>
      <c r="HF82" s="76"/>
      <c r="HG82" s="76"/>
      <c r="HH82" s="76"/>
      <c r="HI82" s="76"/>
      <c r="HJ82" s="76"/>
      <c r="HK82" s="76"/>
    </row>
    <row r="83" spans="1:219" ht="20.100000000000001" customHeight="1">
      <c r="A83" s="74"/>
      <c r="B83" s="74"/>
      <c r="C83" s="74"/>
      <c r="D83" s="74"/>
      <c r="E83" s="74"/>
      <c r="F83" s="74"/>
      <c r="G83" s="74"/>
      <c r="H83" s="74"/>
      <c r="I83" s="74"/>
      <c r="J83" s="74"/>
      <c r="K83" s="74"/>
      <c r="L83" s="74"/>
      <c r="M83" s="74"/>
      <c r="N83" s="74"/>
      <c r="O83" s="74"/>
      <c r="P83" s="74"/>
      <c r="Q83" s="74"/>
      <c r="R83" s="74"/>
      <c r="S83" s="74"/>
      <c r="T83" s="74"/>
      <c r="U83" s="74"/>
      <c r="V83" s="74"/>
      <c r="W83" s="74"/>
      <c r="X83" s="74"/>
      <c r="Y83" s="74"/>
      <c r="Z83" s="74"/>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76"/>
      <c r="CZ83" s="76"/>
      <c r="DA83" s="76"/>
      <c r="DB83" s="76"/>
      <c r="DC83" s="76"/>
      <c r="DD83" s="76"/>
      <c r="DE83" s="76"/>
      <c r="DF83" s="76"/>
      <c r="DG83" s="76"/>
      <c r="DH83" s="76"/>
      <c r="DI83" s="76"/>
      <c r="DJ83" s="76"/>
      <c r="DK83" s="76"/>
      <c r="DL83" s="76"/>
      <c r="DM83" s="76"/>
      <c r="DN83" s="76"/>
      <c r="DO83" s="76"/>
      <c r="DP83" s="76"/>
      <c r="DQ83" s="76"/>
      <c r="DR83" s="76"/>
      <c r="DS83" s="76"/>
      <c r="DT83" s="76"/>
      <c r="DU83" s="76"/>
      <c r="DV83" s="76"/>
      <c r="DW83" s="76"/>
      <c r="DX83" s="76"/>
      <c r="DY83" s="76"/>
      <c r="DZ83" s="76"/>
      <c r="EA83" s="76"/>
      <c r="EB83" s="76"/>
      <c r="EC83" s="76"/>
      <c r="ED83" s="76"/>
      <c r="EE83" s="76"/>
      <c r="EF83" s="76"/>
      <c r="EG83" s="76"/>
      <c r="EH83" s="76"/>
      <c r="EI83" s="76"/>
      <c r="EJ83" s="76"/>
      <c r="EK83" s="76"/>
      <c r="EL83" s="76"/>
      <c r="EM83" s="76"/>
      <c r="EN83" s="76"/>
      <c r="EO83" s="76"/>
      <c r="EP83" s="76"/>
      <c r="EQ83" s="76"/>
      <c r="ER83" s="76"/>
      <c r="ES83" s="76"/>
      <c r="ET83" s="76"/>
      <c r="EU83" s="76"/>
      <c r="EV83" s="76"/>
      <c r="EW83" s="76"/>
      <c r="EX83" s="76"/>
      <c r="EY83" s="76"/>
      <c r="EZ83" s="76"/>
      <c r="FA83" s="76"/>
      <c r="FB83" s="76"/>
      <c r="FC83" s="76"/>
      <c r="FD83" s="76"/>
      <c r="FE83" s="76"/>
      <c r="FF83" s="76"/>
      <c r="FG83" s="76"/>
      <c r="FH83" s="76"/>
      <c r="FI83" s="76"/>
      <c r="FJ83" s="76"/>
      <c r="FK83" s="76"/>
      <c r="FL83" s="76"/>
      <c r="FM83" s="76"/>
      <c r="FN83" s="76"/>
      <c r="FO83" s="76"/>
      <c r="FP83" s="76"/>
      <c r="FQ83" s="76"/>
      <c r="FR83" s="76"/>
      <c r="FS83" s="76"/>
      <c r="FT83" s="76"/>
      <c r="FU83" s="76"/>
      <c r="FV83" s="76"/>
      <c r="FW83" s="76"/>
      <c r="FX83" s="76"/>
      <c r="FY83" s="76"/>
      <c r="FZ83" s="76"/>
      <c r="GA83" s="76"/>
      <c r="GB83" s="76"/>
      <c r="GC83" s="76"/>
      <c r="GD83" s="76"/>
      <c r="GE83" s="76"/>
      <c r="GF83" s="76"/>
      <c r="GG83" s="76"/>
      <c r="GH83" s="76"/>
      <c r="GI83" s="76"/>
      <c r="GJ83" s="76"/>
      <c r="GK83" s="76"/>
      <c r="GL83" s="76"/>
      <c r="GM83" s="76"/>
      <c r="GN83" s="76"/>
      <c r="GO83" s="76"/>
      <c r="GP83" s="76"/>
      <c r="GQ83" s="76"/>
      <c r="GR83" s="76"/>
      <c r="GS83" s="76"/>
      <c r="GT83" s="76"/>
      <c r="GU83" s="76"/>
      <c r="GV83" s="76"/>
      <c r="GW83" s="76"/>
      <c r="GX83" s="76"/>
      <c r="GY83" s="76"/>
      <c r="GZ83" s="76"/>
      <c r="HA83" s="76"/>
      <c r="HB83" s="76"/>
      <c r="HC83" s="76"/>
      <c r="HD83" s="76"/>
      <c r="HE83" s="76"/>
      <c r="HF83" s="76"/>
      <c r="HG83" s="76"/>
      <c r="HH83" s="76"/>
      <c r="HI83" s="76"/>
      <c r="HJ83" s="76"/>
      <c r="HK83" s="76"/>
    </row>
    <row r="84" spans="1:219" ht="20.100000000000001" customHeight="1">
      <c r="A84" s="74"/>
      <c r="B84" s="74"/>
      <c r="C84" s="74"/>
      <c r="D84" s="74"/>
      <c r="E84" s="74"/>
      <c r="F84" s="74"/>
      <c r="G84" s="74"/>
      <c r="H84" s="74"/>
      <c r="I84" s="74"/>
      <c r="J84" s="74"/>
      <c r="K84" s="74"/>
      <c r="L84" s="74"/>
      <c r="M84" s="74"/>
      <c r="N84" s="74"/>
      <c r="O84" s="74"/>
      <c r="P84" s="74"/>
      <c r="Q84" s="74"/>
      <c r="R84" s="74"/>
      <c r="S84" s="74"/>
      <c r="T84" s="74"/>
      <c r="U84" s="74"/>
      <c r="V84" s="74"/>
      <c r="W84" s="74"/>
      <c r="X84" s="74"/>
      <c r="Y84" s="74"/>
      <c r="Z84" s="74"/>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6"/>
      <c r="BR84" s="76"/>
      <c r="BS84" s="76"/>
      <c r="BT84" s="76"/>
      <c r="BU84" s="76"/>
      <c r="BV84" s="76"/>
      <c r="BW84" s="76"/>
      <c r="BX84" s="76"/>
      <c r="BY84" s="76"/>
      <c r="BZ84" s="76"/>
      <c r="CA84" s="76"/>
      <c r="CB84" s="76"/>
      <c r="CC84" s="76"/>
      <c r="CD84" s="76"/>
      <c r="CE84" s="76"/>
      <c r="CF84" s="76"/>
      <c r="CG84" s="76"/>
      <c r="CH84" s="76"/>
      <c r="CI84" s="76"/>
      <c r="CJ84" s="76"/>
      <c r="CK84" s="76"/>
      <c r="CL84" s="76"/>
      <c r="CM84" s="76"/>
      <c r="CN84" s="76"/>
      <c r="CO84" s="76"/>
      <c r="CP84" s="76"/>
      <c r="CQ84" s="76"/>
      <c r="CR84" s="76"/>
      <c r="CS84" s="76"/>
      <c r="CT84" s="76"/>
      <c r="CU84" s="76"/>
      <c r="CV84" s="76"/>
      <c r="CW84" s="76"/>
      <c r="CX84" s="76"/>
      <c r="CY84" s="76"/>
      <c r="CZ84" s="76"/>
      <c r="DA84" s="76"/>
      <c r="DB84" s="76"/>
      <c r="DC84" s="76"/>
      <c r="DD84" s="76"/>
      <c r="DE84" s="76"/>
      <c r="DF84" s="76"/>
      <c r="DG84" s="76"/>
      <c r="DH84" s="76"/>
      <c r="DI84" s="76"/>
      <c r="DJ84" s="76"/>
      <c r="DK84" s="76"/>
      <c r="DL84" s="76"/>
      <c r="DM84" s="76"/>
      <c r="DN84" s="76"/>
      <c r="DO84" s="76"/>
      <c r="DP84" s="76"/>
      <c r="DQ84" s="76"/>
      <c r="DR84" s="76"/>
      <c r="DS84" s="76"/>
      <c r="DT84" s="76"/>
      <c r="DU84" s="76"/>
      <c r="DV84" s="76"/>
      <c r="DW84" s="76"/>
      <c r="DX84" s="76"/>
      <c r="DY84" s="76"/>
      <c r="DZ84" s="76"/>
      <c r="EA84" s="76"/>
      <c r="EB84" s="76"/>
      <c r="EC84" s="76"/>
      <c r="ED84" s="76"/>
      <c r="EE84" s="76"/>
      <c r="EF84" s="76"/>
      <c r="EG84" s="76"/>
      <c r="EH84" s="76"/>
      <c r="EI84" s="76"/>
      <c r="EJ84" s="76"/>
      <c r="EK84" s="76"/>
      <c r="EL84" s="76"/>
      <c r="EM84" s="76"/>
      <c r="EN84" s="76"/>
      <c r="EO84" s="76"/>
      <c r="EP84" s="76"/>
      <c r="EQ84" s="76"/>
      <c r="ER84" s="76"/>
      <c r="ES84" s="76"/>
      <c r="ET84" s="76"/>
      <c r="EU84" s="76"/>
      <c r="EV84" s="76"/>
      <c r="EW84" s="76"/>
      <c r="EX84" s="76"/>
      <c r="EY84" s="76"/>
      <c r="EZ84" s="76"/>
      <c r="FA84" s="76"/>
      <c r="FB84" s="76"/>
      <c r="FC84" s="76"/>
      <c r="FD84" s="76"/>
      <c r="FE84" s="76"/>
      <c r="FF84" s="76"/>
      <c r="FG84" s="76"/>
      <c r="FH84" s="76"/>
      <c r="FI84" s="76"/>
      <c r="FJ84" s="76"/>
      <c r="FK84" s="76"/>
      <c r="FL84" s="76"/>
      <c r="FM84" s="76"/>
      <c r="FN84" s="76"/>
      <c r="FO84" s="76"/>
      <c r="FP84" s="76"/>
      <c r="FQ84" s="76"/>
      <c r="FR84" s="76"/>
      <c r="FS84" s="76"/>
      <c r="FT84" s="76"/>
      <c r="FU84" s="76"/>
      <c r="FV84" s="76"/>
      <c r="FW84" s="76"/>
      <c r="FX84" s="76"/>
      <c r="FY84" s="76"/>
      <c r="FZ84" s="76"/>
      <c r="GA84" s="76"/>
      <c r="GB84" s="76"/>
      <c r="GC84" s="76"/>
      <c r="GD84" s="76"/>
      <c r="GE84" s="76"/>
      <c r="GF84" s="76"/>
      <c r="GG84" s="76"/>
      <c r="GH84" s="76"/>
      <c r="GI84" s="76"/>
      <c r="GJ84" s="76"/>
      <c r="GK84" s="76"/>
      <c r="GL84" s="76"/>
      <c r="GM84" s="76"/>
      <c r="GN84" s="76"/>
      <c r="GO84" s="76"/>
      <c r="GP84" s="76"/>
      <c r="GQ84" s="76"/>
      <c r="GR84" s="76"/>
      <c r="GS84" s="76"/>
      <c r="GT84" s="76"/>
      <c r="GU84" s="76"/>
      <c r="GV84" s="76"/>
      <c r="GW84" s="76"/>
      <c r="GX84" s="76"/>
      <c r="GY84" s="76"/>
      <c r="GZ84" s="76"/>
      <c r="HA84" s="76"/>
      <c r="HB84" s="76"/>
      <c r="HC84" s="76"/>
      <c r="HD84" s="76"/>
      <c r="HE84" s="76"/>
      <c r="HF84" s="76"/>
      <c r="HG84" s="76"/>
      <c r="HH84" s="76"/>
      <c r="HI84" s="76"/>
      <c r="HJ84" s="76"/>
      <c r="HK84" s="76"/>
    </row>
    <row r="85" spans="1:219" ht="20.100000000000001" customHeight="1">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6"/>
      <c r="BR85" s="76"/>
      <c r="BS85" s="76"/>
      <c r="BT85" s="76"/>
      <c r="BU85" s="76"/>
      <c r="BV85" s="76"/>
      <c r="BW85" s="76"/>
      <c r="BX85" s="76"/>
      <c r="BY85" s="76"/>
      <c r="BZ85" s="76"/>
      <c r="CA85" s="76"/>
      <c r="CB85" s="76"/>
      <c r="CC85" s="76"/>
      <c r="CD85" s="76"/>
      <c r="CE85" s="76"/>
      <c r="CF85" s="76"/>
      <c r="CG85" s="76"/>
      <c r="CH85" s="76"/>
      <c r="CI85" s="76"/>
      <c r="CJ85" s="76"/>
      <c r="CK85" s="76"/>
      <c r="CL85" s="76"/>
      <c r="CM85" s="76"/>
      <c r="CN85" s="76"/>
      <c r="CO85" s="76"/>
      <c r="CP85" s="76"/>
      <c r="CQ85" s="76"/>
      <c r="CR85" s="76"/>
      <c r="CS85" s="76"/>
      <c r="CT85" s="76"/>
      <c r="CU85" s="76"/>
      <c r="CV85" s="76"/>
      <c r="CW85" s="76"/>
      <c r="CX85" s="76"/>
      <c r="CY85" s="76"/>
      <c r="CZ85" s="76"/>
      <c r="DA85" s="76"/>
      <c r="DB85" s="76"/>
      <c r="DC85" s="76"/>
      <c r="DD85" s="76"/>
      <c r="DE85" s="76"/>
      <c r="DF85" s="76"/>
      <c r="DG85" s="76"/>
      <c r="DH85" s="76"/>
      <c r="DI85" s="76"/>
      <c r="DJ85" s="76"/>
      <c r="DK85" s="76"/>
      <c r="DL85" s="76"/>
      <c r="DM85" s="76"/>
      <c r="DN85" s="76"/>
      <c r="DO85" s="76"/>
      <c r="DP85" s="76"/>
      <c r="DQ85" s="76"/>
      <c r="DR85" s="76"/>
      <c r="DS85" s="76"/>
      <c r="DT85" s="76"/>
      <c r="DU85" s="76"/>
      <c r="DV85" s="76"/>
      <c r="DW85" s="76"/>
      <c r="DX85" s="76"/>
      <c r="DY85" s="76"/>
      <c r="DZ85" s="76"/>
      <c r="EA85" s="76"/>
      <c r="EB85" s="76"/>
      <c r="EC85" s="76"/>
      <c r="ED85" s="76"/>
      <c r="EE85" s="76"/>
      <c r="EF85" s="76"/>
      <c r="EG85" s="76"/>
      <c r="EH85" s="76"/>
      <c r="EI85" s="76"/>
      <c r="EJ85" s="76"/>
      <c r="EK85" s="76"/>
      <c r="EL85" s="76"/>
      <c r="EM85" s="76"/>
      <c r="EN85" s="76"/>
      <c r="EO85" s="76"/>
      <c r="EP85" s="76"/>
      <c r="EQ85" s="76"/>
      <c r="ER85" s="76"/>
      <c r="ES85" s="76"/>
      <c r="ET85" s="76"/>
      <c r="EU85" s="76"/>
      <c r="EV85" s="76"/>
      <c r="EW85" s="76"/>
      <c r="EX85" s="76"/>
      <c r="EY85" s="76"/>
      <c r="EZ85" s="76"/>
      <c r="FA85" s="76"/>
      <c r="FB85" s="76"/>
      <c r="FC85" s="76"/>
      <c r="FD85" s="76"/>
      <c r="FE85" s="76"/>
      <c r="FF85" s="76"/>
      <c r="FG85" s="76"/>
      <c r="FH85" s="76"/>
      <c r="FI85" s="76"/>
      <c r="FJ85" s="76"/>
      <c r="FK85" s="76"/>
      <c r="FL85" s="76"/>
      <c r="FM85" s="76"/>
      <c r="FN85" s="76"/>
      <c r="FO85" s="76"/>
      <c r="FP85" s="76"/>
      <c r="FQ85" s="76"/>
      <c r="FR85" s="76"/>
      <c r="FS85" s="76"/>
      <c r="FT85" s="76"/>
      <c r="FU85" s="76"/>
      <c r="FV85" s="76"/>
      <c r="FW85" s="76"/>
      <c r="FX85" s="76"/>
      <c r="FY85" s="76"/>
      <c r="FZ85" s="76"/>
      <c r="GA85" s="76"/>
      <c r="GB85" s="76"/>
      <c r="GC85" s="76"/>
      <c r="GD85" s="76"/>
      <c r="GE85" s="76"/>
      <c r="GF85" s="76"/>
      <c r="GG85" s="76"/>
      <c r="GH85" s="76"/>
      <c r="GI85" s="76"/>
      <c r="GJ85" s="76"/>
      <c r="GK85" s="76"/>
      <c r="GL85" s="76"/>
      <c r="GM85" s="76"/>
      <c r="GN85" s="76"/>
      <c r="GO85" s="76"/>
      <c r="GP85" s="76"/>
      <c r="GQ85" s="76"/>
      <c r="GR85" s="76"/>
      <c r="GS85" s="76"/>
      <c r="GT85" s="76"/>
      <c r="GU85" s="76"/>
      <c r="GV85" s="76"/>
      <c r="GW85" s="76"/>
    </row>
    <row r="86" spans="1:219" ht="20.100000000000001" customHeight="1">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6"/>
      <c r="BR86" s="76"/>
      <c r="BS86" s="76"/>
      <c r="BT86" s="76"/>
      <c r="BU86" s="76"/>
      <c r="BV86" s="76"/>
      <c r="BW86" s="76"/>
      <c r="BX86" s="76"/>
      <c r="BY86" s="76"/>
      <c r="BZ86" s="76"/>
      <c r="CA86" s="76"/>
      <c r="CB86" s="76"/>
      <c r="CC86" s="76"/>
      <c r="CD86" s="76"/>
      <c r="CE86" s="76"/>
      <c r="CF86" s="76"/>
      <c r="CG86" s="76"/>
      <c r="CH86" s="76"/>
      <c r="CI86" s="76"/>
      <c r="CJ86" s="76"/>
      <c r="CK86" s="76"/>
      <c r="CL86" s="76"/>
      <c r="CM86" s="76"/>
      <c r="CN86" s="76"/>
      <c r="CO86" s="76"/>
      <c r="CP86" s="76"/>
      <c r="CQ86" s="76"/>
      <c r="CR86" s="76"/>
      <c r="CS86" s="76"/>
      <c r="CT86" s="76"/>
      <c r="CU86" s="76"/>
      <c r="CV86" s="76"/>
      <c r="CW86" s="76"/>
      <c r="CX86" s="76"/>
      <c r="CY86" s="76"/>
      <c r="CZ86" s="76"/>
      <c r="DA86" s="76"/>
      <c r="DB86" s="76"/>
      <c r="DC86" s="76"/>
      <c r="DD86" s="76"/>
      <c r="DE86" s="76"/>
      <c r="DF86" s="76"/>
      <c r="DG86" s="76"/>
      <c r="DH86" s="76"/>
      <c r="DI86" s="76"/>
      <c r="DJ86" s="76"/>
      <c r="DK86" s="76"/>
      <c r="DL86" s="76"/>
      <c r="DM86" s="76"/>
      <c r="DN86" s="76"/>
      <c r="DO86" s="76"/>
      <c r="DP86" s="76"/>
      <c r="DQ86" s="76"/>
      <c r="DR86" s="76"/>
      <c r="DS86" s="76"/>
      <c r="DT86" s="76"/>
      <c r="DU86" s="76"/>
      <c r="DV86" s="76"/>
      <c r="DW86" s="76"/>
      <c r="DX86" s="76"/>
      <c r="DY86" s="76"/>
      <c r="DZ86" s="76"/>
      <c r="EA86" s="76"/>
      <c r="EB86" s="76"/>
      <c r="EC86" s="76"/>
      <c r="ED86" s="76"/>
      <c r="EE86" s="76"/>
      <c r="EF86" s="76"/>
      <c r="EG86" s="76"/>
      <c r="EH86" s="76"/>
      <c r="EI86" s="76"/>
      <c r="EJ86" s="76"/>
      <c r="EK86" s="76"/>
      <c r="EL86" s="76"/>
      <c r="EM86" s="76"/>
      <c r="EN86" s="76"/>
      <c r="EO86" s="76"/>
      <c r="EP86" s="76"/>
      <c r="EQ86" s="76"/>
      <c r="ER86" s="76"/>
      <c r="ES86" s="76"/>
      <c r="ET86" s="76"/>
      <c r="EU86" s="76"/>
      <c r="EV86" s="76"/>
      <c r="EW86" s="76"/>
      <c r="EX86" s="76"/>
      <c r="EY86" s="76"/>
      <c r="EZ86" s="76"/>
      <c r="FA86" s="76"/>
      <c r="FB86" s="76"/>
      <c r="FC86" s="76"/>
      <c r="FD86" s="76"/>
      <c r="FE86" s="76"/>
      <c r="FF86" s="76"/>
      <c r="FG86" s="76"/>
      <c r="FH86" s="76"/>
      <c r="FI86" s="76"/>
      <c r="FJ86" s="76"/>
      <c r="FK86" s="76"/>
      <c r="FL86" s="76"/>
      <c r="FM86" s="76"/>
      <c r="FN86" s="76"/>
      <c r="FO86" s="76"/>
      <c r="FP86" s="76"/>
      <c r="FQ86" s="76"/>
      <c r="FR86" s="76"/>
      <c r="FS86" s="76"/>
      <c r="FT86" s="76"/>
      <c r="FU86" s="76"/>
      <c r="FV86" s="76"/>
      <c r="FW86" s="76"/>
      <c r="FX86" s="76"/>
      <c r="FY86" s="76"/>
      <c r="FZ86" s="76"/>
      <c r="GA86" s="76"/>
      <c r="GB86" s="76"/>
      <c r="GC86" s="76"/>
      <c r="GD86" s="76"/>
      <c r="GE86" s="76"/>
      <c r="GF86" s="76"/>
      <c r="GG86" s="76"/>
      <c r="GH86" s="76"/>
      <c r="GI86" s="76"/>
      <c r="GJ86" s="76"/>
      <c r="GK86" s="76"/>
      <c r="GL86" s="76"/>
      <c r="GM86" s="76"/>
      <c r="GN86" s="76"/>
      <c r="GO86" s="76"/>
      <c r="GP86" s="76"/>
      <c r="GQ86" s="76"/>
      <c r="GR86" s="76"/>
      <c r="GS86" s="76"/>
      <c r="GT86" s="76"/>
      <c r="GU86" s="76"/>
      <c r="GV86" s="76"/>
      <c r="GW86" s="76"/>
    </row>
    <row r="87" spans="1:219" ht="20.100000000000001" customHeight="1">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6"/>
      <c r="BR87" s="76"/>
      <c r="BS87" s="76"/>
      <c r="BT87" s="76"/>
      <c r="BU87" s="76"/>
      <c r="BV87" s="76"/>
      <c r="BW87" s="76"/>
      <c r="BX87" s="76"/>
      <c r="BY87" s="76"/>
      <c r="BZ87" s="76"/>
      <c r="CA87" s="76"/>
      <c r="CB87" s="76"/>
      <c r="CC87" s="76"/>
      <c r="CD87" s="76"/>
      <c r="CE87" s="76"/>
      <c r="CF87" s="76"/>
      <c r="CG87" s="76"/>
      <c r="CH87" s="76"/>
      <c r="CI87" s="76"/>
      <c r="CJ87" s="76"/>
      <c r="CK87" s="76"/>
      <c r="CL87" s="76"/>
      <c r="CM87" s="76"/>
      <c r="CN87" s="76"/>
      <c r="CO87" s="76"/>
      <c r="CP87" s="76"/>
      <c r="CQ87" s="76"/>
      <c r="CR87" s="76"/>
      <c r="CS87" s="76"/>
      <c r="CT87" s="76"/>
      <c r="CU87" s="76"/>
      <c r="CV87" s="76"/>
      <c r="CW87" s="76"/>
      <c r="CX87" s="76"/>
      <c r="CY87" s="76"/>
      <c r="CZ87" s="76"/>
      <c r="DA87" s="76"/>
      <c r="DB87" s="76"/>
      <c r="DC87" s="76"/>
      <c r="DD87" s="76"/>
      <c r="DE87" s="76"/>
      <c r="DF87" s="76"/>
      <c r="DG87" s="76"/>
      <c r="DH87" s="76"/>
      <c r="DI87" s="76"/>
      <c r="DJ87" s="76"/>
      <c r="DK87" s="76"/>
      <c r="DL87" s="76"/>
      <c r="DM87" s="76"/>
      <c r="DN87" s="76"/>
      <c r="DO87" s="76"/>
      <c r="DP87" s="76"/>
      <c r="DQ87" s="76"/>
      <c r="DR87" s="76"/>
      <c r="DS87" s="76"/>
      <c r="DT87" s="76"/>
      <c r="DU87" s="76"/>
      <c r="DV87" s="76"/>
      <c r="DW87" s="76"/>
      <c r="DX87" s="76"/>
      <c r="DY87" s="76"/>
      <c r="DZ87" s="76"/>
      <c r="EA87" s="76"/>
      <c r="EB87" s="76"/>
      <c r="EC87" s="76"/>
      <c r="ED87" s="76"/>
      <c r="EE87" s="76"/>
      <c r="EF87" s="76"/>
      <c r="EG87" s="76"/>
      <c r="EH87" s="76"/>
      <c r="EI87" s="76"/>
      <c r="EJ87" s="76"/>
      <c r="EK87" s="76"/>
      <c r="EL87" s="76"/>
      <c r="EM87" s="76"/>
      <c r="EN87" s="76"/>
      <c r="EO87" s="76"/>
      <c r="EP87" s="76"/>
      <c r="EQ87" s="76"/>
      <c r="ER87" s="76"/>
      <c r="ES87" s="76"/>
      <c r="ET87" s="76"/>
      <c r="EU87" s="76"/>
      <c r="EV87" s="76"/>
      <c r="EW87" s="76"/>
      <c r="EX87" s="76"/>
      <c r="EY87" s="76"/>
      <c r="EZ87" s="76"/>
      <c r="FA87" s="76"/>
      <c r="FB87" s="76"/>
      <c r="FC87" s="76"/>
      <c r="FD87" s="76"/>
      <c r="FE87" s="76"/>
      <c r="FF87" s="76"/>
      <c r="FG87" s="76"/>
      <c r="FH87" s="76"/>
      <c r="FI87" s="76"/>
      <c r="FJ87" s="76"/>
      <c r="FK87" s="76"/>
      <c r="FL87" s="76"/>
      <c r="FM87" s="76"/>
      <c r="FN87" s="76"/>
      <c r="FO87" s="76"/>
      <c r="FP87" s="76"/>
      <c r="FQ87" s="76"/>
      <c r="FR87" s="76"/>
      <c r="FS87" s="76"/>
      <c r="FT87" s="76"/>
      <c r="FU87" s="76"/>
      <c r="FV87" s="76"/>
      <c r="FW87" s="76"/>
      <c r="FX87" s="76"/>
      <c r="FY87" s="76"/>
      <c r="FZ87" s="76"/>
      <c r="GA87" s="76"/>
      <c r="GB87" s="76"/>
      <c r="GC87" s="76"/>
      <c r="GD87" s="76"/>
      <c r="GE87" s="76"/>
      <c r="GF87" s="76"/>
      <c r="GG87" s="76"/>
      <c r="GH87" s="76"/>
      <c r="GI87" s="76"/>
      <c r="GJ87" s="76"/>
      <c r="GK87" s="76"/>
      <c r="GL87" s="76"/>
      <c r="GM87" s="76"/>
      <c r="GN87" s="76"/>
      <c r="GO87" s="76"/>
      <c r="GP87" s="76"/>
      <c r="GQ87" s="76"/>
      <c r="GR87" s="76"/>
      <c r="GS87" s="76"/>
      <c r="GT87" s="76"/>
      <c r="GU87" s="76"/>
      <c r="GV87" s="76"/>
      <c r="GW87" s="76"/>
    </row>
    <row r="88" spans="1:219" ht="20.100000000000001" customHeight="1">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6"/>
      <c r="BR88" s="76"/>
      <c r="BS88" s="76"/>
      <c r="BT88" s="76"/>
      <c r="BU88" s="76"/>
      <c r="BV88" s="76"/>
      <c r="BW88" s="76"/>
      <c r="BX88" s="76"/>
      <c r="BY88" s="76"/>
      <c r="BZ88" s="76"/>
      <c r="CA88" s="76"/>
      <c r="CB88" s="76"/>
      <c r="CC88" s="76"/>
      <c r="CD88" s="76"/>
      <c r="CE88" s="76"/>
      <c r="CF88" s="76"/>
      <c r="CG88" s="76"/>
      <c r="CH88" s="76"/>
      <c r="CI88" s="76"/>
      <c r="CJ88" s="76"/>
      <c r="CK88" s="76"/>
      <c r="CL88" s="76"/>
      <c r="CM88" s="76"/>
      <c r="CN88" s="76"/>
      <c r="CO88" s="76"/>
      <c r="CP88" s="76"/>
      <c r="CQ88" s="76"/>
      <c r="CR88" s="76"/>
      <c r="CS88" s="76"/>
      <c r="CT88" s="76"/>
      <c r="CU88" s="76"/>
      <c r="CV88" s="76"/>
      <c r="CW88" s="76"/>
      <c r="CX88" s="76"/>
      <c r="CY88" s="76"/>
      <c r="CZ88" s="76"/>
      <c r="DA88" s="76"/>
      <c r="DB88" s="76"/>
      <c r="DC88" s="76"/>
      <c r="DD88" s="76"/>
      <c r="DE88" s="76"/>
      <c r="DF88" s="76"/>
      <c r="DG88" s="76"/>
      <c r="DH88" s="76"/>
      <c r="DI88" s="76"/>
      <c r="DJ88" s="76"/>
      <c r="DK88" s="76"/>
      <c r="DL88" s="76"/>
      <c r="DM88" s="76"/>
      <c r="DN88" s="76"/>
      <c r="DO88" s="76"/>
      <c r="DP88" s="76"/>
      <c r="DQ88" s="76"/>
      <c r="DR88" s="76"/>
      <c r="DS88" s="76"/>
      <c r="DT88" s="76"/>
      <c r="DU88" s="76"/>
      <c r="DV88" s="76"/>
      <c r="DW88" s="76"/>
      <c r="DX88" s="76"/>
      <c r="DY88" s="76"/>
      <c r="DZ88" s="76"/>
      <c r="EA88" s="76"/>
      <c r="EB88" s="76"/>
      <c r="EC88" s="76"/>
      <c r="ED88" s="76"/>
      <c r="EE88" s="76"/>
      <c r="EF88" s="76"/>
      <c r="EG88" s="76"/>
      <c r="EH88" s="76"/>
      <c r="EI88" s="76"/>
      <c r="EJ88" s="76"/>
      <c r="EK88" s="76"/>
      <c r="EL88" s="76"/>
      <c r="EM88" s="76"/>
      <c r="EN88" s="76"/>
      <c r="EO88" s="76"/>
      <c r="EP88" s="76"/>
      <c r="EQ88" s="76"/>
      <c r="ER88" s="76"/>
      <c r="ES88" s="76"/>
      <c r="ET88" s="76"/>
      <c r="EU88" s="76"/>
      <c r="EV88" s="76"/>
      <c r="EW88" s="76"/>
      <c r="EX88" s="76"/>
      <c r="EY88" s="76"/>
      <c r="EZ88" s="76"/>
      <c r="FA88" s="76"/>
      <c r="FB88" s="76"/>
      <c r="FC88" s="76"/>
      <c r="FD88" s="76"/>
      <c r="FE88" s="76"/>
      <c r="FF88" s="76"/>
      <c r="FG88" s="76"/>
      <c r="FH88" s="76"/>
      <c r="FI88" s="76"/>
      <c r="FJ88" s="76"/>
      <c r="FK88" s="76"/>
      <c r="FL88" s="76"/>
      <c r="FM88" s="76"/>
      <c r="FN88" s="76"/>
      <c r="FO88" s="76"/>
      <c r="FP88" s="76"/>
      <c r="FQ88" s="76"/>
      <c r="FR88" s="76"/>
      <c r="FS88" s="76"/>
      <c r="FT88" s="76"/>
      <c r="FU88" s="76"/>
      <c r="FV88" s="76"/>
      <c r="FW88" s="76"/>
      <c r="FX88" s="76"/>
      <c r="FY88" s="76"/>
      <c r="FZ88" s="76"/>
      <c r="GA88" s="76"/>
      <c r="GB88" s="76"/>
      <c r="GC88" s="76"/>
      <c r="GD88" s="76"/>
      <c r="GE88" s="76"/>
      <c r="GF88" s="76"/>
      <c r="GG88" s="76"/>
      <c r="GH88" s="76"/>
      <c r="GI88" s="76"/>
      <c r="GJ88" s="76"/>
      <c r="GK88" s="76"/>
      <c r="GL88" s="76"/>
      <c r="GM88" s="76"/>
      <c r="GN88" s="76"/>
      <c r="GO88" s="76"/>
      <c r="GP88" s="76"/>
      <c r="GQ88" s="76"/>
      <c r="GR88" s="76"/>
      <c r="GS88" s="76"/>
      <c r="GT88" s="76"/>
      <c r="GU88" s="76"/>
      <c r="GV88" s="76"/>
      <c r="GW88" s="76"/>
    </row>
    <row r="89" spans="1:219" ht="20.100000000000001" customHeight="1">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6"/>
      <c r="BR89" s="76"/>
      <c r="BS89" s="76"/>
      <c r="BT89" s="76"/>
      <c r="BU89" s="76"/>
      <c r="BV89" s="76"/>
      <c r="BW89" s="76"/>
      <c r="BX89" s="76"/>
      <c r="BY89" s="76"/>
      <c r="BZ89" s="76"/>
      <c r="CA89" s="76"/>
      <c r="CB89" s="76"/>
      <c r="CC89" s="76"/>
      <c r="CD89" s="76"/>
      <c r="CE89" s="76"/>
      <c r="CF89" s="76"/>
      <c r="CG89" s="76"/>
      <c r="CH89" s="76"/>
      <c r="CI89" s="76"/>
      <c r="CJ89" s="76"/>
      <c r="CK89" s="76"/>
      <c r="CL89" s="76"/>
      <c r="CM89" s="76"/>
      <c r="CN89" s="76"/>
      <c r="CO89" s="76"/>
      <c r="CP89" s="76"/>
      <c r="CQ89" s="76"/>
      <c r="CR89" s="76"/>
      <c r="CS89" s="76"/>
      <c r="CT89" s="76"/>
      <c r="CU89" s="76"/>
      <c r="CV89" s="76"/>
      <c r="CW89" s="76"/>
      <c r="CX89" s="76"/>
      <c r="CY89" s="76"/>
      <c r="CZ89" s="76"/>
      <c r="DA89" s="76"/>
      <c r="DB89" s="76"/>
      <c r="DC89" s="76"/>
      <c r="DD89" s="76"/>
      <c r="DE89" s="76"/>
      <c r="DF89" s="76"/>
      <c r="DG89" s="76"/>
      <c r="DH89" s="76"/>
      <c r="DI89" s="76"/>
      <c r="DJ89" s="76"/>
      <c r="DK89" s="76"/>
      <c r="DL89" s="76"/>
      <c r="DM89" s="76"/>
      <c r="DN89" s="76"/>
      <c r="DO89" s="76"/>
      <c r="DP89" s="76"/>
      <c r="DQ89" s="76"/>
      <c r="DR89" s="76"/>
      <c r="DS89" s="76"/>
      <c r="DT89" s="76"/>
      <c r="DU89" s="76"/>
      <c r="DV89" s="76"/>
      <c r="DW89" s="76"/>
      <c r="DX89" s="76"/>
      <c r="DY89" s="76"/>
      <c r="DZ89" s="76"/>
      <c r="EA89" s="76"/>
      <c r="EB89" s="76"/>
      <c r="EC89" s="76"/>
      <c r="ED89" s="76"/>
      <c r="EE89" s="76"/>
      <c r="EF89" s="76"/>
      <c r="EG89" s="76"/>
      <c r="EH89" s="76"/>
      <c r="EI89" s="76"/>
      <c r="EJ89" s="76"/>
      <c r="EK89" s="76"/>
      <c r="EL89" s="76"/>
      <c r="EM89" s="76"/>
      <c r="EN89" s="76"/>
      <c r="EO89" s="76"/>
      <c r="EP89" s="76"/>
      <c r="EQ89" s="76"/>
      <c r="ER89" s="76"/>
      <c r="ES89" s="76"/>
      <c r="ET89" s="76"/>
      <c r="EU89" s="76"/>
      <c r="EV89" s="76"/>
      <c r="EW89" s="76"/>
      <c r="EX89" s="76"/>
      <c r="EY89" s="76"/>
      <c r="EZ89" s="76"/>
      <c r="FA89" s="76"/>
      <c r="FB89" s="76"/>
      <c r="FC89" s="76"/>
      <c r="FD89" s="76"/>
      <c r="FE89" s="76"/>
      <c r="FF89" s="76"/>
      <c r="FG89" s="76"/>
      <c r="FH89" s="76"/>
      <c r="FI89" s="76"/>
      <c r="FJ89" s="76"/>
      <c r="FK89" s="76"/>
      <c r="FL89" s="76"/>
      <c r="FM89" s="76"/>
      <c r="FN89" s="76"/>
      <c r="FO89" s="76"/>
      <c r="FP89" s="76"/>
      <c r="FQ89" s="76"/>
      <c r="FR89" s="76"/>
      <c r="FS89" s="76"/>
      <c r="FT89" s="76"/>
      <c r="FU89" s="76"/>
      <c r="FV89" s="76"/>
      <c r="FW89" s="76"/>
      <c r="FX89" s="76"/>
      <c r="FY89" s="76"/>
      <c r="FZ89" s="76"/>
      <c r="GA89" s="76"/>
      <c r="GB89" s="76"/>
      <c r="GC89" s="76"/>
      <c r="GD89" s="76"/>
      <c r="GE89" s="76"/>
      <c r="GF89" s="76"/>
      <c r="GG89" s="76"/>
      <c r="GH89" s="76"/>
      <c r="GI89" s="76"/>
      <c r="GJ89" s="76"/>
      <c r="GK89" s="76"/>
      <c r="GL89" s="76"/>
      <c r="GM89" s="76"/>
      <c r="GN89" s="76"/>
      <c r="GO89" s="76"/>
      <c r="GP89" s="76"/>
      <c r="GQ89" s="76"/>
      <c r="GR89" s="76"/>
      <c r="GS89" s="76"/>
      <c r="GT89" s="76"/>
      <c r="GU89" s="76"/>
      <c r="GV89" s="76"/>
      <c r="GW89" s="76"/>
    </row>
    <row r="90" spans="1:219" ht="20.100000000000001" customHeight="1">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6"/>
      <c r="BR90" s="76"/>
      <c r="BS90" s="76"/>
      <c r="BT90" s="76"/>
      <c r="BU90" s="76"/>
      <c r="BV90" s="76"/>
      <c r="BW90" s="76"/>
      <c r="BX90" s="76"/>
      <c r="BY90" s="76"/>
      <c r="BZ90" s="76"/>
      <c r="CA90" s="76"/>
      <c r="CB90" s="76"/>
      <c r="CC90" s="76"/>
      <c r="CD90" s="76"/>
      <c r="CE90" s="76"/>
      <c r="CF90" s="76"/>
      <c r="CG90" s="76"/>
      <c r="CH90" s="76"/>
      <c r="CI90" s="76"/>
      <c r="CJ90" s="76"/>
      <c r="CK90" s="76"/>
      <c r="CL90" s="76"/>
      <c r="CM90" s="76"/>
      <c r="CN90" s="76"/>
      <c r="CO90" s="76"/>
      <c r="CP90" s="76"/>
      <c r="CQ90" s="76"/>
      <c r="CR90" s="76"/>
      <c r="CS90" s="76"/>
      <c r="CT90" s="76"/>
      <c r="CU90" s="76"/>
      <c r="CV90" s="76"/>
      <c r="CW90" s="76"/>
      <c r="CX90" s="76"/>
      <c r="CY90" s="76"/>
      <c r="CZ90" s="76"/>
      <c r="DA90" s="76"/>
      <c r="DB90" s="76"/>
      <c r="DC90" s="76"/>
      <c r="DD90" s="76"/>
      <c r="DE90" s="76"/>
      <c r="DF90" s="76"/>
      <c r="DG90" s="76"/>
      <c r="DH90" s="76"/>
      <c r="DI90" s="76"/>
      <c r="DJ90" s="76"/>
      <c r="DK90" s="76"/>
      <c r="DL90" s="76"/>
      <c r="DM90" s="76"/>
      <c r="DN90" s="76"/>
      <c r="DO90" s="76"/>
      <c r="DP90" s="76"/>
      <c r="DQ90" s="76"/>
      <c r="DR90" s="76"/>
      <c r="DS90" s="76"/>
      <c r="DT90" s="76"/>
      <c r="DU90" s="76"/>
      <c r="DV90" s="76"/>
      <c r="DW90" s="76"/>
      <c r="DX90" s="76"/>
      <c r="DY90" s="76"/>
      <c r="DZ90" s="76"/>
      <c r="EA90" s="76"/>
      <c r="EB90" s="76"/>
      <c r="EC90" s="76"/>
      <c r="ED90" s="76"/>
      <c r="EE90" s="76"/>
      <c r="EF90" s="76"/>
      <c r="EG90" s="76"/>
      <c r="EH90" s="76"/>
      <c r="EI90" s="76"/>
      <c r="EJ90" s="76"/>
      <c r="EK90" s="76"/>
      <c r="EL90" s="76"/>
      <c r="EM90" s="76"/>
      <c r="EN90" s="76"/>
      <c r="EO90" s="76"/>
      <c r="EP90" s="76"/>
      <c r="EQ90" s="76"/>
      <c r="ER90" s="76"/>
      <c r="ES90" s="76"/>
      <c r="ET90" s="76"/>
      <c r="EU90" s="76"/>
      <c r="EV90" s="76"/>
      <c r="EW90" s="76"/>
      <c r="EX90" s="76"/>
      <c r="EY90" s="76"/>
      <c r="EZ90" s="76"/>
      <c r="FA90" s="76"/>
      <c r="FB90" s="76"/>
      <c r="FC90" s="76"/>
      <c r="FD90" s="76"/>
      <c r="FE90" s="76"/>
      <c r="FF90" s="76"/>
      <c r="FG90" s="76"/>
      <c r="FH90" s="76"/>
      <c r="FI90" s="76"/>
      <c r="FJ90" s="76"/>
      <c r="FK90" s="76"/>
      <c r="FL90" s="76"/>
      <c r="FM90" s="76"/>
      <c r="FN90" s="76"/>
      <c r="FO90" s="76"/>
      <c r="FP90" s="76"/>
      <c r="FQ90" s="76"/>
      <c r="FR90" s="76"/>
      <c r="FS90" s="76"/>
      <c r="FT90" s="76"/>
      <c r="FU90" s="76"/>
      <c r="FV90" s="76"/>
      <c r="FW90" s="76"/>
      <c r="FX90" s="76"/>
      <c r="FY90" s="76"/>
      <c r="FZ90" s="76"/>
      <c r="GA90" s="76"/>
      <c r="GB90" s="76"/>
      <c r="GC90" s="76"/>
      <c r="GD90" s="76"/>
      <c r="GE90" s="76"/>
      <c r="GF90" s="76"/>
      <c r="GG90" s="76"/>
      <c r="GH90" s="76"/>
      <c r="GI90" s="76"/>
      <c r="GJ90" s="76"/>
      <c r="GK90" s="76"/>
      <c r="GL90" s="76"/>
      <c r="GM90" s="76"/>
      <c r="GN90" s="76"/>
      <c r="GO90" s="76"/>
      <c r="GP90" s="76"/>
      <c r="GQ90" s="76"/>
      <c r="GR90" s="76"/>
      <c r="GS90" s="76"/>
      <c r="GT90" s="76"/>
      <c r="GU90" s="76"/>
      <c r="GV90" s="76"/>
      <c r="GW90" s="76"/>
    </row>
    <row r="91" spans="1:219" ht="20.100000000000001" customHeight="1">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row>
    <row r="92" spans="1:219" ht="20.100000000000001" customHeight="1">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6"/>
      <c r="BR92" s="76"/>
      <c r="BS92" s="76"/>
      <c r="BT92" s="76"/>
      <c r="BU92" s="76"/>
      <c r="BV92" s="76"/>
      <c r="BW92" s="76"/>
      <c r="BX92" s="76"/>
      <c r="BY92" s="76"/>
      <c r="BZ92" s="76"/>
      <c r="CA92" s="76"/>
      <c r="CB92" s="76"/>
      <c r="CC92" s="76"/>
      <c r="CD92" s="76"/>
      <c r="CE92" s="76"/>
      <c r="CF92" s="76"/>
      <c r="CG92" s="76"/>
      <c r="CH92" s="76"/>
      <c r="CI92" s="76"/>
      <c r="CJ92" s="76"/>
      <c r="CK92" s="76"/>
      <c r="CL92" s="76"/>
      <c r="CM92" s="76"/>
      <c r="CN92" s="76"/>
      <c r="CO92" s="76"/>
      <c r="CP92" s="76"/>
      <c r="CQ92" s="76"/>
      <c r="CR92" s="76"/>
      <c r="CS92" s="76"/>
      <c r="CT92" s="76"/>
      <c r="CU92" s="76"/>
      <c r="CV92" s="76"/>
      <c r="CW92" s="76"/>
      <c r="CX92" s="76"/>
      <c r="CY92" s="76"/>
      <c r="CZ92" s="76"/>
      <c r="DA92" s="76"/>
      <c r="DB92" s="76"/>
      <c r="DC92" s="76"/>
      <c r="DD92" s="76"/>
      <c r="DE92" s="76"/>
      <c r="DF92" s="76"/>
      <c r="DG92" s="76"/>
      <c r="DH92" s="76"/>
      <c r="DI92" s="76"/>
      <c r="DJ92" s="76"/>
      <c r="DK92" s="76"/>
      <c r="DL92" s="76"/>
      <c r="DM92" s="76"/>
      <c r="DN92" s="76"/>
      <c r="DO92" s="76"/>
      <c r="DP92" s="76"/>
      <c r="DQ92" s="76"/>
      <c r="DR92" s="76"/>
      <c r="DS92" s="76"/>
      <c r="DT92" s="76"/>
      <c r="DU92" s="76"/>
      <c r="DV92" s="76"/>
      <c r="DW92" s="76"/>
      <c r="DX92" s="76"/>
      <c r="DY92" s="76"/>
      <c r="DZ92" s="76"/>
      <c r="EA92" s="76"/>
      <c r="EB92" s="76"/>
      <c r="EC92" s="76"/>
      <c r="ED92" s="76"/>
      <c r="EE92" s="76"/>
      <c r="EF92" s="76"/>
      <c r="EG92" s="76"/>
      <c r="EH92" s="76"/>
      <c r="EI92" s="76"/>
      <c r="EJ92" s="76"/>
      <c r="EK92" s="76"/>
      <c r="EL92" s="76"/>
      <c r="EM92" s="76"/>
      <c r="EN92" s="76"/>
      <c r="EO92" s="76"/>
      <c r="EP92" s="76"/>
      <c r="EQ92" s="76"/>
      <c r="ER92" s="76"/>
      <c r="ES92" s="76"/>
      <c r="ET92" s="76"/>
      <c r="EU92" s="76"/>
      <c r="EV92" s="76"/>
      <c r="EW92" s="76"/>
      <c r="EX92" s="76"/>
      <c r="EY92" s="76"/>
      <c r="EZ92" s="76"/>
      <c r="FA92" s="76"/>
      <c r="FB92" s="76"/>
      <c r="FC92" s="76"/>
      <c r="FD92" s="76"/>
      <c r="FE92" s="76"/>
      <c r="FF92" s="76"/>
      <c r="FG92" s="76"/>
      <c r="FH92" s="76"/>
      <c r="FI92" s="76"/>
      <c r="FJ92" s="76"/>
      <c r="FK92" s="76"/>
      <c r="FL92" s="76"/>
      <c r="FM92" s="76"/>
      <c r="FN92" s="76"/>
      <c r="FO92" s="76"/>
      <c r="FP92" s="76"/>
      <c r="FQ92" s="76"/>
      <c r="FR92" s="76"/>
      <c r="FS92" s="76"/>
      <c r="FT92" s="76"/>
      <c r="FU92" s="76"/>
      <c r="FV92" s="76"/>
      <c r="FW92" s="76"/>
      <c r="FX92" s="76"/>
      <c r="FY92" s="76"/>
      <c r="FZ92" s="76"/>
      <c r="GA92" s="76"/>
      <c r="GB92" s="76"/>
      <c r="GC92" s="76"/>
      <c r="GD92" s="76"/>
      <c r="GE92" s="76"/>
      <c r="GF92" s="76"/>
      <c r="GG92" s="76"/>
      <c r="GH92" s="76"/>
      <c r="GI92" s="76"/>
      <c r="GJ92" s="76"/>
      <c r="GK92" s="76"/>
      <c r="GL92" s="76"/>
      <c r="GM92" s="76"/>
      <c r="GN92" s="76"/>
      <c r="GO92" s="76"/>
      <c r="GP92" s="76"/>
      <c r="GQ92" s="76"/>
      <c r="GR92" s="76"/>
      <c r="GS92" s="76"/>
      <c r="GT92" s="76"/>
      <c r="GU92" s="76"/>
      <c r="GV92" s="76"/>
      <c r="GW92" s="76"/>
    </row>
    <row r="93" spans="1:219" ht="20.100000000000001" customHeight="1">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6"/>
      <c r="BR93" s="76"/>
      <c r="BS93" s="76"/>
      <c r="BT93" s="76"/>
      <c r="BU93" s="76"/>
      <c r="BV93" s="76"/>
      <c r="BW93" s="76"/>
      <c r="BX93" s="76"/>
      <c r="BY93" s="76"/>
      <c r="BZ93" s="76"/>
      <c r="CA93" s="76"/>
      <c r="CB93" s="76"/>
      <c r="CC93" s="76"/>
      <c r="CD93" s="76"/>
      <c r="CE93" s="76"/>
      <c r="CF93" s="76"/>
      <c r="CG93" s="76"/>
      <c r="CH93" s="76"/>
      <c r="CI93" s="76"/>
      <c r="CJ93" s="76"/>
      <c r="CK93" s="76"/>
      <c r="CL93" s="76"/>
      <c r="CM93" s="76"/>
      <c r="CN93" s="76"/>
      <c r="CO93" s="76"/>
      <c r="CP93" s="76"/>
      <c r="CQ93" s="76"/>
      <c r="CR93" s="76"/>
      <c r="CS93" s="76"/>
      <c r="CT93" s="76"/>
      <c r="CU93" s="76"/>
      <c r="CV93" s="76"/>
      <c r="CW93" s="76"/>
      <c r="CX93" s="76"/>
      <c r="CY93" s="76"/>
      <c r="CZ93" s="76"/>
      <c r="DA93" s="76"/>
      <c r="DB93" s="76"/>
      <c r="DC93" s="76"/>
      <c r="DD93" s="76"/>
      <c r="DE93" s="76"/>
      <c r="DF93" s="76"/>
      <c r="DG93" s="76"/>
      <c r="DH93" s="76"/>
      <c r="DI93" s="76"/>
      <c r="DJ93" s="76"/>
      <c r="DK93" s="76"/>
      <c r="DL93" s="76"/>
      <c r="DM93" s="76"/>
      <c r="DN93" s="76"/>
      <c r="DO93" s="76"/>
      <c r="DP93" s="76"/>
      <c r="DQ93" s="76"/>
      <c r="DR93" s="76"/>
      <c r="DS93" s="76"/>
      <c r="DT93" s="76"/>
      <c r="DU93" s="76"/>
      <c r="DV93" s="76"/>
      <c r="DW93" s="76"/>
      <c r="DX93" s="76"/>
      <c r="DY93" s="76"/>
      <c r="DZ93" s="76"/>
      <c r="EA93" s="76"/>
      <c r="EB93" s="76"/>
      <c r="EC93" s="76"/>
      <c r="ED93" s="76"/>
      <c r="EE93" s="76"/>
      <c r="EF93" s="76"/>
      <c r="EG93" s="76"/>
      <c r="EH93" s="76"/>
      <c r="EI93" s="76"/>
      <c r="EJ93" s="76"/>
      <c r="EK93" s="76"/>
      <c r="EL93" s="76"/>
      <c r="EM93" s="76"/>
      <c r="EN93" s="76"/>
      <c r="EO93" s="76"/>
      <c r="EP93" s="76"/>
      <c r="EQ93" s="76"/>
      <c r="ER93" s="76"/>
      <c r="ES93" s="76"/>
      <c r="ET93" s="76"/>
      <c r="EU93" s="76"/>
      <c r="EV93" s="76"/>
      <c r="EW93" s="76"/>
      <c r="EX93" s="76"/>
      <c r="EY93" s="76"/>
      <c r="EZ93" s="76"/>
      <c r="FA93" s="76"/>
      <c r="FB93" s="76"/>
      <c r="FC93" s="76"/>
      <c r="FD93" s="76"/>
      <c r="FE93" s="76"/>
      <c r="FF93" s="76"/>
      <c r="FG93" s="76"/>
      <c r="FH93" s="76"/>
      <c r="FI93" s="76"/>
      <c r="FJ93" s="76"/>
      <c r="FK93" s="76"/>
      <c r="FL93" s="76"/>
      <c r="FM93" s="76"/>
      <c r="FN93" s="76"/>
      <c r="FO93" s="76"/>
      <c r="FP93" s="76"/>
      <c r="FQ93" s="76"/>
      <c r="FR93" s="76"/>
      <c r="FS93" s="76"/>
      <c r="FT93" s="76"/>
      <c r="FU93" s="76"/>
      <c r="FV93" s="76"/>
      <c r="FW93" s="76"/>
      <c r="FX93" s="76"/>
      <c r="FY93" s="76"/>
      <c r="FZ93" s="76"/>
      <c r="GA93" s="76"/>
      <c r="GB93" s="76"/>
      <c r="GC93" s="76"/>
      <c r="GD93" s="76"/>
      <c r="GE93" s="76"/>
      <c r="GF93" s="76"/>
      <c r="GG93" s="76"/>
      <c r="GH93" s="76"/>
      <c r="GI93" s="76"/>
      <c r="GJ93" s="76"/>
      <c r="GK93" s="76"/>
      <c r="GL93" s="76"/>
      <c r="GM93" s="76"/>
      <c r="GN93" s="76"/>
      <c r="GO93" s="76"/>
      <c r="GP93" s="76"/>
      <c r="GQ93" s="76"/>
      <c r="GR93" s="76"/>
      <c r="GS93" s="76"/>
      <c r="GT93" s="76"/>
      <c r="GU93" s="76"/>
      <c r="GV93" s="76"/>
      <c r="GW93" s="76"/>
    </row>
    <row r="94" spans="1:219" ht="20.100000000000001" customHeight="1">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6"/>
      <c r="BR94" s="76"/>
      <c r="BS94" s="76"/>
      <c r="BT94" s="76"/>
      <c r="BU94" s="76"/>
      <c r="BV94" s="76"/>
      <c r="BW94" s="76"/>
      <c r="BX94" s="76"/>
      <c r="BY94" s="76"/>
      <c r="BZ94" s="76"/>
      <c r="CA94" s="76"/>
      <c r="CB94" s="76"/>
      <c r="CC94" s="76"/>
      <c r="CD94" s="76"/>
      <c r="CE94" s="76"/>
      <c r="CF94" s="76"/>
      <c r="CG94" s="76"/>
      <c r="CH94" s="76"/>
      <c r="CI94" s="76"/>
      <c r="CJ94" s="76"/>
      <c r="CK94" s="76"/>
      <c r="CL94" s="76"/>
      <c r="CM94" s="76"/>
      <c r="CN94" s="76"/>
      <c r="CO94" s="76"/>
      <c r="CP94" s="76"/>
      <c r="CQ94" s="76"/>
      <c r="CR94" s="76"/>
      <c r="CS94" s="76"/>
      <c r="CT94" s="76"/>
      <c r="CU94" s="76"/>
      <c r="CV94" s="76"/>
      <c r="CW94" s="76"/>
      <c r="CX94" s="76"/>
      <c r="CY94" s="76"/>
      <c r="CZ94" s="76"/>
      <c r="DA94" s="76"/>
      <c r="DB94" s="76"/>
      <c r="DC94" s="76"/>
      <c r="DD94" s="76"/>
      <c r="DE94" s="76"/>
      <c r="DF94" s="76"/>
      <c r="DG94" s="76"/>
      <c r="DH94" s="76"/>
      <c r="DI94" s="76"/>
      <c r="DJ94" s="76"/>
      <c r="DK94" s="76"/>
      <c r="DL94" s="76"/>
      <c r="DM94" s="76"/>
      <c r="DN94" s="76"/>
      <c r="DO94" s="76"/>
      <c r="DP94" s="76"/>
      <c r="DQ94" s="76"/>
      <c r="DR94" s="76"/>
      <c r="DS94" s="76"/>
      <c r="DT94" s="76"/>
      <c r="DU94" s="76"/>
      <c r="DV94" s="76"/>
      <c r="DW94" s="76"/>
      <c r="DX94" s="76"/>
      <c r="DY94" s="76"/>
      <c r="DZ94" s="76"/>
      <c r="EA94" s="76"/>
      <c r="EB94" s="76"/>
      <c r="EC94" s="76"/>
      <c r="ED94" s="76"/>
      <c r="EE94" s="76"/>
      <c r="EF94" s="76"/>
      <c r="EG94" s="76"/>
      <c r="EH94" s="76"/>
      <c r="EI94" s="76"/>
      <c r="EJ94" s="76"/>
      <c r="EK94" s="76"/>
      <c r="EL94" s="76"/>
      <c r="EM94" s="76"/>
      <c r="EN94" s="76"/>
      <c r="EO94" s="76"/>
      <c r="EP94" s="76"/>
      <c r="EQ94" s="76"/>
      <c r="ER94" s="76"/>
      <c r="ES94" s="76"/>
      <c r="ET94" s="76"/>
      <c r="EU94" s="76"/>
      <c r="EV94" s="76"/>
      <c r="EW94" s="76"/>
      <c r="EX94" s="76"/>
      <c r="EY94" s="76"/>
      <c r="EZ94" s="76"/>
      <c r="FA94" s="76"/>
      <c r="FB94" s="76"/>
      <c r="FC94" s="76"/>
      <c r="FD94" s="76"/>
      <c r="FE94" s="76"/>
      <c r="FF94" s="76"/>
      <c r="FG94" s="76"/>
      <c r="FH94" s="76"/>
      <c r="FI94" s="76"/>
      <c r="FJ94" s="76"/>
      <c r="FK94" s="76"/>
      <c r="FL94" s="76"/>
      <c r="FM94" s="76"/>
      <c r="FN94" s="76"/>
      <c r="FO94" s="76"/>
      <c r="FP94" s="76"/>
      <c r="FQ94" s="76"/>
      <c r="FR94" s="76"/>
      <c r="FS94" s="76"/>
      <c r="FT94" s="76"/>
      <c r="FU94" s="76"/>
      <c r="FV94" s="76"/>
      <c r="FW94" s="76"/>
      <c r="FX94" s="76"/>
      <c r="FY94" s="76"/>
      <c r="FZ94" s="76"/>
      <c r="GA94" s="76"/>
      <c r="GB94" s="76"/>
      <c r="GC94" s="76"/>
      <c r="GD94" s="76"/>
      <c r="GE94" s="76"/>
      <c r="GF94" s="76"/>
      <c r="GG94" s="76"/>
      <c r="GH94" s="76"/>
      <c r="GI94" s="76"/>
      <c r="GJ94" s="76"/>
      <c r="GK94" s="76"/>
      <c r="GL94" s="76"/>
      <c r="GM94" s="76"/>
      <c r="GN94" s="76"/>
      <c r="GO94" s="76"/>
      <c r="GP94" s="76"/>
      <c r="GQ94" s="76"/>
      <c r="GR94" s="76"/>
      <c r="GS94" s="76"/>
      <c r="GT94" s="76"/>
      <c r="GU94" s="76"/>
      <c r="GV94" s="76"/>
      <c r="GW94" s="76"/>
    </row>
    <row r="95" spans="1:219" ht="20.100000000000001" customHeight="1">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row>
    <row r="96" spans="1:219" ht="20.100000000000001" customHeight="1">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c r="BM96" s="76"/>
      <c r="BN96" s="76"/>
      <c r="BO96" s="76"/>
      <c r="BP96" s="76"/>
      <c r="BQ96" s="76"/>
      <c r="BR96" s="76"/>
      <c r="BS96" s="76"/>
      <c r="BT96" s="76"/>
      <c r="BU96" s="76"/>
      <c r="BV96" s="76"/>
      <c r="BW96" s="76"/>
      <c r="BX96" s="76"/>
      <c r="BY96" s="76"/>
      <c r="BZ96" s="76"/>
      <c r="CA96" s="76"/>
      <c r="CB96" s="76"/>
      <c r="CC96" s="76"/>
      <c r="CD96" s="76"/>
      <c r="CE96" s="76"/>
      <c r="CF96" s="76"/>
      <c r="CG96" s="76"/>
      <c r="CH96" s="76"/>
      <c r="CI96" s="76"/>
      <c r="CJ96" s="76"/>
      <c r="CK96" s="76"/>
      <c r="CL96" s="76"/>
      <c r="CM96" s="76"/>
      <c r="CN96" s="76"/>
      <c r="CO96" s="76"/>
      <c r="CP96" s="76"/>
      <c r="CQ96" s="76"/>
      <c r="CR96" s="76"/>
      <c r="CS96" s="76"/>
      <c r="CT96" s="76"/>
      <c r="CU96" s="76"/>
      <c r="CV96" s="76"/>
      <c r="CW96" s="76"/>
      <c r="CX96" s="76"/>
      <c r="CY96" s="76"/>
      <c r="CZ96" s="76"/>
      <c r="DA96" s="76"/>
      <c r="DB96" s="76"/>
      <c r="DC96" s="76"/>
      <c r="DD96" s="76"/>
      <c r="DE96" s="76"/>
      <c r="DF96" s="76"/>
      <c r="DG96" s="76"/>
      <c r="DH96" s="76"/>
      <c r="DI96" s="76"/>
      <c r="DJ96" s="76"/>
      <c r="DK96" s="76"/>
      <c r="DL96" s="76"/>
      <c r="DM96" s="76"/>
      <c r="DN96" s="76"/>
      <c r="DO96" s="76"/>
      <c r="DP96" s="76"/>
      <c r="DQ96" s="76"/>
      <c r="DR96" s="76"/>
      <c r="DS96" s="76"/>
      <c r="DT96" s="76"/>
      <c r="DU96" s="76"/>
      <c r="DV96" s="76"/>
      <c r="DW96" s="76"/>
      <c r="DX96" s="76"/>
      <c r="DY96" s="76"/>
      <c r="DZ96" s="76"/>
      <c r="EA96" s="76"/>
      <c r="EB96" s="76"/>
      <c r="EC96" s="76"/>
      <c r="ED96" s="76"/>
      <c r="EE96" s="76"/>
      <c r="EF96" s="76"/>
      <c r="EG96" s="76"/>
      <c r="EH96" s="76"/>
      <c r="EI96" s="76"/>
      <c r="EJ96" s="76"/>
      <c r="EK96" s="76"/>
      <c r="EL96" s="76"/>
      <c r="EM96" s="76"/>
      <c r="EN96" s="76"/>
      <c r="EO96" s="76"/>
      <c r="EP96" s="76"/>
      <c r="EQ96" s="76"/>
      <c r="ER96" s="76"/>
      <c r="ES96" s="76"/>
      <c r="ET96" s="76"/>
      <c r="EU96" s="76"/>
      <c r="EV96" s="76"/>
      <c r="EW96" s="76"/>
      <c r="EX96" s="76"/>
      <c r="EY96" s="76"/>
      <c r="EZ96" s="76"/>
      <c r="FA96" s="76"/>
      <c r="FB96" s="76"/>
      <c r="FC96" s="76"/>
      <c r="FD96" s="76"/>
      <c r="FE96" s="76"/>
      <c r="FF96" s="76"/>
      <c r="FG96" s="76"/>
      <c r="FH96" s="76"/>
      <c r="FI96" s="76"/>
      <c r="FJ96" s="76"/>
      <c r="FK96" s="76"/>
      <c r="FL96" s="76"/>
      <c r="FM96" s="76"/>
      <c r="FN96" s="76"/>
      <c r="FO96" s="76"/>
      <c r="FP96" s="76"/>
      <c r="FQ96" s="76"/>
      <c r="FR96" s="76"/>
      <c r="FS96" s="76"/>
      <c r="FT96" s="76"/>
      <c r="FU96" s="76"/>
      <c r="FV96" s="76"/>
      <c r="FW96" s="76"/>
      <c r="FX96" s="76"/>
      <c r="FY96" s="76"/>
      <c r="FZ96" s="76"/>
      <c r="GA96" s="76"/>
      <c r="GB96" s="76"/>
      <c r="GC96" s="76"/>
      <c r="GD96" s="76"/>
      <c r="GE96" s="76"/>
      <c r="GF96" s="76"/>
      <c r="GG96" s="76"/>
      <c r="GH96" s="76"/>
      <c r="GI96" s="76"/>
      <c r="GJ96" s="76"/>
      <c r="GK96" s="76"/>
      <c r="GL96" s="76"/>
      <c r="GM96" s="76"/>
      <c r="GN96" s="76"/>
      <c r="GO96" s="76"/>
      <c r="GP96" s="76"/>
      <c r="GQ96" s="76"/>
      <c r="GR96" s="76"/>
      <c r="GS96" s="76"/>
      <c r="GT96" s="76"/>
      <c r="GU96" s="76"/>
      <c r="GV96" s="76"/>
      <c r="GW96" s="76"/>
    </row>
    <row r="97" spans="1:205" ht="20.100000000000001" customHeight="1">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c r="BM97" s="76"/>
      <c r="BN97" s="76"/>
      <c r="BO97" s="76"/>
      <c r="BP97" s="76"/>
      <c r="BQ97" s="76"/>
      <c r="BR97" s="76"/>
      <c r="BS97" s="76"/>
      <c r="BT97" s="76"/>
      <c r="BU97" s="76"/>
      <c r="BV97" s="76"/>
      <c r="BW97" s="76"/>
      <c r="BX97" s="76"/>
      <c r="BY97" s="76"/>
      <c r="BZ97" s="76"/>
      <c r="CA97" s="76"/>
      <c r="CB97" s="76"/>
      <c r="CC97" s="76"/>
      <c r="CD97" s="76"/>
      <c r="CE97" s="76"/>
      <c r="CF97" s="76"/>
      <c r="CG97" s="76"/>
      <c r="CH97" s="76"/>
      <c r="CI97" s="76"/>
      <c r="CJ97" s="76"/>
      <c r="CK97" s="76"/>
      <c r="CL97" s="76"/>
      <c r="CM97" s="76"/>
      <c r="CN97" s="76"/>
      <c r="CO97" s="76"/>
      <c r="CP97" s="76"/>
      <c r="CQ97" s="76"/>
      <c r="CR97" s="76"/>
      <c r="CS97" s="76"/>
      <c r="CT97" s="76"/>
      <c r="CU97" s="76"/>
      <c r="CV97" s="76"/>
      <c r="CW97" s="76"/>
      <c r="CX97" s="76"/>
      <c r="CY97" s="76"/>
      <c r="CZ97" s="76"/>
      <c r="DA97" s="76"/>
      <c r="DB97" s="76"/>
      <c r="DC97" s="76"/>
      <c r="DD97" s="76"/>
      <c r="DE97" s="76"/>
      <c r="DF97" s="76"/>
      <c r="DG97" s="76"/>
      <c r="DH97" s="76"/>
      <c r="DI97" s="76"/>
      <c r="DJ97" s="76"/>
      <c r="DK97" s="76"/>
      <c r="DL97" s="76"/>
      <c r="DM97" s="76"/>
      <c r="DN97" s="76"/>
      <c r="DO97" s="76"/>
      <c r="DP97" s="76"/>
      <c r="DQ97" s="76"/>
      <c r="DR97" s="76"/>
      <c r="DS97" s="76"/>
      <c r="DT97" s="76"/>
      <c r="DU97" s="76"/>
      <c r="DV97" s="76"/>
      <c r="DW97" s="76"/>
      <c r="DX97" s="76"/>
      <c r="DY97" s="76"/>
      <c r="DZ97" s="76"/>
      <c r="EA97" s="76"/>
      <c r="EB97" s="76"/>
      <c r="EC97" s="76"/>
      <c r="ED97" s="76"/>
      <c r="EE97" s="76"/>
      <c r="EF97" s="76"/>
      <c r="EG97" s="76"/>
      <c r="EH97" s="76"/>
      <c r="EI97" s="76"/>
      <c r="EJ97" s="76"/>
      <c r="EK97" s="76"/>
      <c r="EL97" s="76"/>
      <c r="EM97" s="76"/>
      <c r="EN97" s="76"/>
      <c r="EO97" s="76"/>
      <c r="EP97" s="76"/>
      <c r="EQ97" s="76"/>
      <c r="ER97" s="76"/>
      <c r="ES97" s="76"/>
      <c r="ET97" s="76"/>
      <c r="EU97" s="76"/>
      <c r="EV97" s="76"/>
      <c r="EW97" s="76"/>
      <c r="EX97" s="76"/>
      <c r="EY97" s="76"/>
      <c r="EZ97" s="76"/>
      <c r="FA97" s="76"/>
      <c r="FB97" s="76"/>
      <c r="FC97" s="76"/>
      <c r="FD97" s="76"/>
      <c r="FE97" s="76"/>
      <c r="FF97" s="76"/>
      <c r="FG97" s="76"/>
      <c r="FH97" s="76"/>
      <c r="FI97" s="76"/>
      <c r="FJ97" s="76"/>
      <c r="FK97" s="76"/>
      <c r="FL97" s="76"/>
      <c r="FM97" s="76"/>
      <c r="FN97" s="76"/>
      <c r="FO97" s="76"/>
      <c r="FP97" s="76"/>
      <c r="FQ97" s="76"/>
      <c r="FR97" s="76"/>
      <c r="FS97" s="76"/>
      <c r="FT97" s="76"/>
      <c r="FU97" s="76"/>
      <c r="FV97" s="76"/>
      <c r="FW97" s="76"/>
      <c r="FX97" s="76"/>
      <c r="FY97" s="76"/>
      <c r="FZ97" s="76"/>
      <c r="GA97" s="76"/>
      <c r="GB97" s="76"/>
      <c r="GC97" s="76"/>
      <c r="GD97" s="76"/>
      <c r="GE97" s="76"/>
      <c r="GF97" s="76"/>
      <c r="GG97" s="76"/>
      <c r="GH97" s="76"/>
      <c r="GI97" s="76"/>
      <c r="GJ97" s="76"/>
      <c r="GK97" s="76"/>
      <c r="GL97" s="76"/>
      <c r="GM97" s="76"/>
      <c r="GN97" s="76"/>
      <c r="GO97" s="76"/>
      <c r="GP97" s="76"/>
      <c r="GQ97" s="76"/>
      <c r="GR97" s="76"/>
      <c r="GS97" s="76"/>
      <c r="GT97" s="76"/>
      <c r="GU97" s="76"/>
      <c r="GV97" s="76"/>
      <c r="GW97" s="76"/>
    </row>
    <row r="98" spans="1:205" ht="20.100000000000001" customHeight="1">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c r="BM98" s="76"/>
      <c r="BN98" s="76"/>
      <c r="BO98" s="76"/>
      <c r="BP98" s="76"/>
      <c r="BQ98" s="76"/>
      <c r="BR98" s="76"/>
      <c r="BS98" s="76"/>
      <c r="BT98" s="76"/>
      <c r="BU98" s="76"/>
      <c r="BV98" s="76"/>
      <c r="BW98" s="76"/>
      <c r="BX98" s="76"/>
      <c r="BY98" s="76"/>
      <c r="BZ98" s="76"/>
      <c r="CA98" s="76"/>
      <c r="CB98" s="76"/>
      <c r="CC98" s="76"/>
      <c r="CD98" s="76"/>
      <c r="CE98" s="76"/>
      <c r="CF98" s="76"/>
      <c r="CG98" s="76"/>
      <c r="CH98" s="76"/>
      <c r="CI98" s="76"/>
      <c r="CJ98" s="76"/>
      <c r="CK98" s="76"/>
      <c r="CL98" s="76"/>
      <c r="CM98" s="76"/>
      <c r="CN98" s="76"/>
      <c r="CO98" s="76"/>
      <c r="CP98" s="76"/>
      <c r="CQ98" s="76"/>
      <c r="CR98" s="76"/>
      <c r="CS98" s="76"/>
      <c r="CT98" s="76"/>
      <c r="CU98" s="76"/>
      <c r="CV98" s="76"/>
      <c r="CW98" s="76"/>
      <c r="CX98" s="76"/>
      <c r="CY98" s="76"/>
      <c r="CZ98" s="76"/>
      <c r="DA98" s="76"/>
      <c r="DB98" s="76"/>
      <c r="DC98" s="76"/>
      <c r="DD98" s="76"/>
      <c r="DE98" s="76"/>
      <c r="DF98" s="76"/>
      <c r="DG98" s="76"/>
      <c r="DH98" s="76"/>
      <c r="DI98" s="76"/>
      <c r="DJ98" s="76"/>
      <c r="DK98" s="76"/>
      <c r="DL98" s="76"/>
      <c r="DM98" s="76"/>
      <c r="DN98" s="76"/>
      <c r="DO98" s="76"/>
      <c r="DP98" s="76"/>
      <c r="DQ98" s="76"/>
      <c r="DR98" s="76"/>
      <c r="DS98" s="76"/>
      <c r="DT98" s="76"/>
      <c r="DU98" s="76"/>
      <c r="DV98" s="76"/>
      <c r="DW98" s="76"/>
      <c r="DX98" s="76"/>
      <c r="DY98" s="76"/>
      <c r="DZ98" s="76"/>
      <c r="EA98" s="76"/>
      <c r="EB98" s="76"/>
      <c r="EC98" s="76"/>
      <c r="ED98" s="76"/>
      <c r="EE98" s="76"/>
      <c r="EF98" s="76"/>
      <c r="EG98" s="76"/>
      <c r="EH98" s="76"/>
      <c r="EI98" s="76"/>
      <c r="EJ98" s="76"/>
      <c r="EK98" s="76"/>
      <c r="EL98" s="76"/>
      <c r="EM98" s="76"/>
      <c r="EN98" s="76"/>
      <c r="EO98" s="76"/>
      <c r="EP98" s="76"/>
      <c r="EQ98" s="76"/>
      <c r="ER98" s="76"/>
      <c r="ES98" s="76"/>
      <c r="ET98" s="76"/>
      <c r="EU98" s="76"/>
      <c r="EV98" s="76"/>
      <c r="EW98" s="76"/>
      <c r="EX98" s="76"/>
      <c r="EY98" s="76"/>
      <c r="EZ98" s="76"/>
      <c r="FA98" s="76"/>
      <c r="FB98" s="76"/>
      <c r="FC98" s="76"/>
      <c r="FD98" s="76"/>
      <c r="FE98" s="76"/>
      <c r="FF98" s="76"/>
      <c r="FG98" s="76"/>
      <c r="FH98" s="76"/>
      <c r="FI98" s="76"/>
      <c r="FJ98" s="76"/>
      <c r="FK98" s="76"/>
      <c r="FL98" s="76"/>
      <c r="FM98" s="76"/>
      <c r="FN98" s="76"/>
      <c r="FO98" s="76"/>
      <c r="FP98" s="76"/>
      <c r="FQ98" s="76"/>
      <c r="FR98" s="76"/>
      <c r="FS98" s="76"/>
      <c r="FT98" s="76"/>
      <c r="FU98" s="76"/>
      <c r="FV98" s="76"/>
      <c r="FW98" s="76"/>
      <c r="FX98" s="76"/>
      <c r="FY98" s="76"/>
      <c r="FZ98" s="76"/>
      <c r="GA98" s="76"/>
      <c r="GB98" s="76"/>
      <c r="GC98" s="76"/>
      <c r="GD98" s="76"/>
      <c r="GE98" s="76"/>
      <c r="GF98" s="76"/>
      <c r="GG98" s="76"/>
      <c r="GH98" s="76"/>
      <c r="GI98" s="76"/>
      <c r="GJ98" s="76"/>
      <c r="GK98" s="76"/>
      <c r="GL98" s="76"/>
      <c r="GM98" s="76"/>
      <c r="GN98" s="76"/>
      <c r="GO98" s="76"/>
      <c r="GP98" s="76"/>
      <c r="GQ98" s="76"/>
      <c r="GR98" s="76"/>
      <c r="GS98" s="76"/>
      <c r="GT98" s="76"/>
      <c r="GU98" s="76"/>
      <c r="GV98" s="76"/>
      <c r="GW98" s="76"/>
    </row>
    <row r="99" spans="1:205" ht="20.100000000000001" customHeight="1">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6"/>
      <c r="BR99" s="76"/>
      <c r="BS99" s="76"/>
      <c r="BT99" s="76"/>
      <c r="BU99" s="76"/>
      <c r="BV99" s="76"/>
      <c r="BW99" s="76"/>
      <c r="BX99" s="76"/>
      <c r="BY99" s="76"/>
      <c r="BZ99" s="76"/>
      <c r="CA99" s="76"/>
      <c r="CB99" s="76"/>
      <c r="CC99" s="76"/>
      <c r="CD99" s="76"/>
      <c r="CE99" s="76"/>
      <c r="CF99" s="76"/>
      <c r="CG99" s="76"/>
      <c r="CH99" s="76"/>
      <c r="CI99" s="76"/>
      <c r="CJ99" s="76"/>
      <c r="CK99" s="76"/>
      <c r="CL99" s="76"/>
      <c r="CM99" s="76"/>
      <c r="CN99" s="76"/>
      <c r="CO99" s="76"/>
      <c r="CP99" s="76"/>
      <c r="CQ99" s="76"/>
      <c r="CR99" s="76"/>
      <c r="CS99" s="76"/>
      <c r="CT99" s="76"/>
      <c r="CU99" s="76"/>
      <c r="CV99" s="76"/>
      <c r="CW99" s="76"/>
      <c r="CX99" s="76"/>
      <c r="CY99" s="76"/>
      <c r="CZ99" s="76"/>
      <c r="DA99" s="76"/>
      <c r="DB99" s="76"/>
      <c r="DC99" s="76"/>
      <c r="DD99" s="76"/>
      <c r="DE99" s="76"/>
      <c r="DF99" s="76"/>
      <c r="DG99" s="76"/>
      <c r="DH99" s="76"/>
      <c r="DI99" s="76"/>
      <c r="DJ99" s="76"/>
      <c r="DK99" s="76"/>
      <c r="DL99" s="76"/>
      <c r="DM99" s="76"/>
      <c r="DN99" s="76"/>
      <c r="DO99" s="76"/>
      <c r="DP99" s="76"/>
      <c r="DQ99" s="76"/>
      <c r="DR99" s="76"/>
      <c r="DS99" s="76"/>
      <c r="DT99" s="76"/>
      <c r="DU99" s="76"/>
      <c r="DV99" s="76"/>
      <c r="DW99" s="76"/>
      <c r="DX99" s="76"/>
      <c r="DY99" s="76"/>
      <c r="DZ99" s="76"/>
      <c r="EA99" s="76"/>
      <c r="EB99" s="76"/>
      <c r="EC99" s="76"/>
      <c r="ED99" s="76"/>
      <c r="EE99" s="76"/>
      <c r="EF99" s="76"/>
      <c r="EG99" s="76"/>
      <c r="EH99" s="76"/>
      <c r="EI99" s="76"/>
      <c r="EJ99" s="76"/>
      <c r="EK99" s="76"/>
      <c r="EL99" s="76"/>
      <c r="EM99" s="76"/>
      <c r="EN99" s="76"/>
      <c r="EO99" s="76"/>
      <c r="EP99" s="76"/>
      <c r="EQ99" s="76"/>
      <c r="ER99" s="76"/>
      <c r="ES99" s="76"/>
      <c r="ET99" s="76"/>
      <c r="EU99" s="76"/>
      <c r="EV99" s="76"/>
      <c r="EW99" s="76"/>
      <c r="EX99" s="76"/>
      <c r="EY99" s="76"/>
      <c r="EZ99" s="76"/>
      <c r="FA99" s="76"/>
      <c r="FB99" s="76"/>
      <c r="FC99" s="76"/>
      <c r="FD99" s="76"/>
      <c r="FE99" s="76"/>
      <c r="FF99" s="76"/>
      <c r="FG99" s="76"/>
      <c r="FH99" s="76"/>
      <c r="FI99" s="76"/>
      <c r="FJ99" s="76"/>
      <c r="FK99" s="76"/>
      <c r="FL99" s="76"/>
      <c r="FM99" s="76"/>
      <c r="FN99" s="76"/>
      <c r="FO99" s="76"/>
      <c r="FP99" s="76"/>
      <c r="FQ99" s="76"/>
      <c r="FR99" s="76"/>
      <c r="FS99" s="76"/>
      <c r="FT99" s="76"/>
      <c r="FU99" s="76"/>
      <c r="FV99" s="76"/>
      <c r="FW99" s="76"/>
      <c r="FX99" s="76"/>
      <c r="FY99" s="76"/>
      <c r="FZ99" s="76"/>
      <c r="GA99" s="76"/>
      <c r="GB99" s="76"/>
      <c r="GC99" s="76"/>
      <c r="GD99" s="76"/>
      <c r="GE99" s="76"/>
      <c r="GF99" s="76"/>
      <c r="GG99" s="76"/>
      <c r="GH99" s="76"/>
      <c r="GI99" s="76"/>
      <c r="GJ99" s="76"/>
      <c r="GK99" s="76"/>
      <c r="GL99" s="76"/>
      <c r="GM99" s="76"/>
      <c r="GN99" s="76"/>
      <c r="GO99" s="76"/>
      <c r="GP99" s="76"/>
      <c r="GQ99" s="76"/>
      <c r="GR99" s="76"/>
      <c r="GS99" s="76"/>
      <c r="GT99" s="76"/>
      <c r="GU99" s="76"/>
      <c r="GV99" s="76"/>
      <c r="GW99" s="76"/>
    </row>
    <row r="100" spans="1:205" ht="20.100000000000001" customHeight="1">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6"/>
      <c r="BR100" s="76"/>
      <c r="BS100" s="76"/>
      <c r="BT100" s="76"/>
      <c r="BU100" s="76"/>
      <c r="BV100" s="76"/>
      <c r="BW100" s="76"/>
      <c r="BX100" s="76"/>
      <c r="BY100" s="76"/>
      <c r="BZ100" s="76"/>
      <c r="CA100" s="76"/>
      <c r="CB100" s="76"/>
      <c r="CC100" s="76"/>
      <c r="CD100" s="76"/>
      <c r="CE100" s="76"/>
      <c r="CF100" s="76"/>
      <c r="CG100" s="76"/>
      <c r="CH100" s="76"/>
      <c r="CI100" s="76"/>
      <c r="CJ100" s="76"/>
      <c r="CK100" s="76"/>
      <c r="CL100" s="76"/>
      <c r="CM100" s="76"/>
      <c r="CN100" s="76"/>
      <c r="CO100" s="76"/>
      <c r="CP100" s="76"/>
      <c r="CQ100" s="76"/>
      <c r="CR100" s="76"/>
      <c r="CS100" s="76"/>
      <c r="CT100" s="76"/>
      <c r="CU100" s="76"/>
      <c r="CV100" s="76"/>
      <c r="CW100" s="76"/>
      <c r="CX100" s="76"/>
      <c r="CY100" s="76"/>
      <c r="CZ100" s="76"/>
      <c r="DA100" s="76"/>
      <c r="DB100" s="76"/>
      <c r="DC100" s="76"/>
      <c r="DD100" s="76"/>
      <c r="DE100" s="76"/>
      <c r="DF100" s="76"/>
      <c r="DG100" s="76"/>
      <c r="DH100" s="76"/>
      <c r="DI100" s="76"/>
      <c r="DJ100" s="76"/>
      <c r="DK100" s="76"/>
      <c r="DL100" s="76"/>
      <c r="DM100" s="76"/>
      <c r="DN100" s="76"/>
      <c r="DO100" s="76"/>
      <c r="DP100" s="76"/>
      <c r="DQ100" s="76"/>
      <c r="DR100" s="76"/>
      <c r="DS100" s="76"/>
      <c r="DT100" s="76"/>
      <c r="DU100" s="76"/>
      <c r="DV100" s="76"/>
      <c r="DW100" s="76"/>
      <c r="DX100" s="76"/>
      <c r="DY100" s="76"/>
      <c r="DZ100" s="76"/>
      <c r="EA100" s="76"/>
      <c r="EB100" s="76"/>
      <c r="EC100" s="76"/>
      <c r="ED100" s="76"/>
      <c r="EE100" s="76"/>
      <c r="EF100" s="76"/>
      <c r="EG100" s="76"/>
      <c r="EH100" s="76"/>
      <c r="EI100" s="76"/>
      <c r="EJ100" s="76"/>
      <c r="EK100" s="76"/>
      <c r="EL100" s="76"/>
      <c r="EM100" s="76"/>
      <c r="EN100" s="76"/>
      <c r="EO100" s="76"/>
      <c r="EP100" s="76"/>
      <c r="EQ100" s="76"/>
      <c r="ER100" s="76"/>
      <c r="ES100" s="76"/>
      <c r="ET100" s="76"/>
      <c r="EU100" s="76"/>
      <c r="EV100" s="76"/>
      <c r="EW100" s="76"/>
      <c r="EX100" s="76"/>
      <c r="EY100" s="76"/>
      <c r="EZ100" s="76"/>
      <c r="FA100" s="76"/>
      <c r="FB100" s="76"/>
      <c r="FC100" s="76"/>
      <c r="FD100" s="76"/>
      <c r="FE100" s="76"/>
      <c r="FF100" s="76"/>
      <c r="FG100" s="76"/>
      <c r="FH100" s="76"/>
      <c r="FI100" s="76"/>
      <c r="FJ100" s="76"/>
      <c r="FK100" s="76"/>
      <c r="FL100" s="76"/>
      <c r="FM100" s="76"/>
      <c r="FN100" s="76"/>
      <c r="FO100" s="76"/>
      <c r="FP100" s="76"/>
      <c r="FQ100" s="76"/>
      <c r="FR100" s="76"/>
      <c r="FS100" s="76"/>
      <c r="FT100" s="76"/>
      <c r="FU100" s="76"/>
      <c r="FV100" s="76"/>
      <c r="FW100" s="76"/>
      <c r="FX100" s="76"/>
      <c r="FY100" s="76"/>
      <c r="FZ100" s="76"/>
      <c r="GA100" s="76"/>
      <c r="GB100" s="76"/>
      <c r="GC100" s="76"/>
      <c r="GD100" s="76"/>
      <c r="GE100" s="76"/>
      <c r="GF100" s="76"/>
      <c r="GG100" s="76"/>
      <c r="GH100" s="76"/>
      <c r="GI100" s="76"/>
      <c r="GJ100" s="76"/>
      <c r="GK100" s="76"/>
      <c r="GL100" s="76"/>
      <c r="GM100" s="76"/>
      <c r="GN100" s="76"/>
      <c r="GO100" s="76"/>
      <c r="GP100" s="76"/>
      <c r="GQ100" s="76"/>
      <c r="GR100" s="76"/>
      <c r="GS100" s="76"/>
      <c r="GT100" s="76"/>
      <c r="GU100" s="76"/>
      <c r="GV100" s="76"/>
      <c r="GW100" s="76"/>
    </row>
    <row r="101" spans="1:205" ht="20.100000000000001" customHeight="1">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c r="BS101" s="76"/>
      <c r="BT101" s="76"/>
      <c r="BU101" s="76"/>
      <c r="BV101" s="76"/>
      <c r="BW101" s="76"/>
      <c r="BX101" s="76"/>
      <c r="BY101" s="76"/>
      <c r="BZ101" s="76"/>
      <c r="CA101" s="76"/>
      <c r="CB101" s="76"/>
      <c r="CC101" s="76"/>
      <c r="CD101" s="76"/>
      <c r="CE101" s="76"/>
      <c r="CF101" s="76"/>
      <c r="CG101" s="76"/>
      <c r="CH101" s="76"/>
      <c r="CI101" s="76"/>
      <c r="CJ101" s="76"/>
      <c r="CK101" s="76"/>
      <c r="CL101" s="76"/>
      <c r="CM101" s="76"/>
      <c r="CN101" s="76"/>
      <c r="CO101" s="76"/>
      <c r="CP101" s="76"/>
      <c r="CQ101" s="76"/>
      <c r="CR101" s="76"/>
      <c r="CS101" s="76"/>
      <c r="CT101" s="76"/>
      <c r="CU101" s="76"/>
      <c r="CV101" s="76"/>
      <c r="CW101" s="76"/>
      <c r="CX101" s="76"/>
      <c r="CY101" s="76"/>
      <c r="CZ101" s="76"/>
      <c r="DA101" s="76"/>
      <c r="DB101" s="76"/>
      <c r="DC101" s="76"/>
      <c r="DD101" s="76"/>
      <c r="DE101" s="76"/>
      <c r="DF101" s="76"/>
      <c r="DG101" s="76"/>
      <c r="DH101" s="76"/>
      <c r="DI101" s="76"/>
      <c r="DJ101" s="76"/>
      <c r="DK101" s="76"/>
      <c r="DL101" s="76"/>
      <c r="DM101" s="76"/>
      <c r="DN101" s="76"/>
      <c r="DO101" s="76"/>
      <c r="DP101" s="76"/>
      <c r="DQ101" s="76"/>
      <c r="DR101" s="76"/>
      <c r="DS101" s="76"/>
      <c r="DT101" s="76"/>
      <c r="DU101" s="76"/>
      <c r="DV101" s="76"/>
      <c r="DW101" s="76"/>
      <c r="DX101" s="76"/>
      <c r="DY101" s="76"/>
      <c r="DZ101" s="76"/>
      <c r="EA101" s="76"/>
      <c r="EB101" s="76"/>
      <c r="EC101" s="76"/>
      <c r="ED101" s="76"/>
      <c r="EE101" s="76"/>
      <c r="EF101" s="76"/>
      <c r="EG101" s="76"/>
      <c r="EH101" s="76"/>
      <c r="EI101" s="76"/>
      <c r="EJ101" s="76"/>
      <c r="EK101" s="76"/>
      <c r="EL101" s="76"/>
      <c r="EM101" s="76"/>
      <c r="EN101" s="76"/>
      <c r="EO101" s="76"/>
      <c r="EP101" s="76"/>
      <c r="EQ101" s="76"/>
      <c r="ER101" s="76"/>
      <c r="ES101" s="76"/>
      <c r="ET101" s="76"/>
      <c r="EU101" s="76"/>
      <c r="EV101" s="76"/>
      <c r="EW101" s="76"/>
      <c r="EX101" s="76"/>
      <c r="EY101" s="76"/>
      <c r="EZ101" s="76"/>
      <c r="FA101" s="76"/>
      <c r="FB101" s="76"/>
      <c r="FC101" s="76"/>
      <c r="FD101" s="76"/>
      <c r="FE101" s="76"/>
      <c r="FF101" s="76"/>
      <c r="FG101" s="76"/>
      <c r="FH101" s="76"/>
      <c r="FI101" s="76"/>
      <c r="FJ101" s="76"/>
      <c r="FK101" s="76"/>
      <c r="FL101" s="76"/>
      <c r="FM101" s="76"/>
      <c r="FN101" s="76"/>
      <c r="FO101" s="76"/>
      <c r="FP101" s="76"/>
      <c r="FQ101" s="76"/>
      <c r="FR101" s="76"/>
      <c r="FS101" s="76"/>
      <c r="FT101" s="76"/>
      <c r="FU101" s="76"/>
      <c r="FV101" s="76"/>
      <c r="FW101" s="76"/>
      <c r="FX101" s="76"/>
      <c r="FY101" s="76"/>
      <c r="FZ101" s="76"/>
      <c r="GA101" s="76"/>
      <c r="GB101" s="76"/>
      <c r="GC101" s="76"/>
      <c r="GD101" s="76"/>
      <c r="GE101" s="76"/>
      <c r="GF101" s="76"/>
      <c r="GG101" s="76"/>
      <c r="GH101" s="76"/>
      <c r="GI101" s="76"/>
      <c r="GJ101" s="76"/>
      <c r="GK101" s="76"/>
      <c r="GL101" s="76"/>
      <c r="GM101" s="76"/>
      <c r="GN101" s="76"/>
      <c r="GO101" s="76"/>
      <c r="GP101" s="76"/>
      <c r="GQ101" s="76"/>
      <c r="GR101" s="76"/>
      <c r="GS101" s="76"/>
      <c r="GT101" s="76"/>
      <c r="GU101" s="76"/>
      <c r="GV101" s="76"/>
      <c r="GW101" s="76"/>
    </row>
    <row r="102" spans="1:205" ht="20.100000000000001" customHeight="1">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6"/>
      <c r="BR102" s="76"/>
      <c r="BS102" s="76"/>
      <c r="BT102" s="76"/>
      <c r="BU102" s="76"/>
      <c r="BV102" s="76"/>
      <c r="BW102" s="76"/>
      <c r="BX102" s="76"/>
      <c r="BY102" s="76"/>
      <c r="BZ102" s="76"/>
      <c r="CA102" s="76"/>
      <c r="CB102" s="76"/>
      <c r="CC102" s="76"/>
      <c r="CD102" s="76"/>
      <c r="CE102" s="76"/>
      <c r="CF102" s="76"/>
      <c r="CG102" s="76"/>
      <c r="CH102" s="76"/>
      <c r="CI102" s="76"/>
      <c r="CJ102" s="76"/>
      <c r="CK102" s="76"/>
      <c r="CL102" s="76"/>
      <c r="CM102" s="76"/>
      <c r="CN102" s="76"/>
      <c r="CO102" s="76"/>
      <c r="CP102" s="76"/>
      <c r="CQ102" s="76"/>
      <c r="CR102" s="76"/>
      <c r="CS102" s="76"/>
      <c r="CT102" s="76"/>
      <c r="CU102" s="76"/>
      <c r="CV102" s="76"/>
      <c r="CW102" s="76"/>
      <c r="CX102" s="76"/>
      <c r="CY102" s="76"/>
      <c r="CZ102" s="76"/>
      <c r="DA102" s="76"/>
      <c r="DB102" s="76"/>
      <c r="DC102" s="76"/>
      <c r="DD102" s="76"/>
      <c r="DE102" s="76"/>
      <c r="DF102" s="76"/>
      <c r="DG102" s="76"/>
      <c r="DH102" s="76"/>
      <c r="DI102" s="76"/>
      <c r="DJ102" s="76"/>
      <c r="DK102" s="76"/>
      <c r="DL102" s="76"/>
      <c r="DM102" s="76"/>
      <c r="DN102" s="76"/>
      <c r="DO102" s="76"/>
      <c r="DP102" s="76"/>
      <c r="DQ102" s="76"/>
      <c r="DR102" s="76"/>
      <c r="DS102" s="76"/>
      <c r="DT102" s="76"/>
      <c r="DU102" s="76"/>
      <c r="DV102" s="76"/>
      <c r="DW102" s="76"/>
      <c r="DX102" s="76"/>
      <c r="DY102" s="76"/>
      <c r="DZ102" s="76"/>
      <c r="EA102" s="76"/>
      <c r="EB102" s="76"/>
      <c r="EC102" s="76"/>
      <c r="ED102" s="76"/>
      <c r="EE102" s="76"/>
      <c r="EF102" s="76"/>
      <c r="EG102" s="76"/>
      <c r="EH102" s="76"/>
      <c r="EI102" s="76"/>
      <c r="EJ102" s="76"/>
      <c r="EK102" s="76"/>
      <c r="EL102" s="76"/>
      <c r="EM102" s="76"/>
      <c r="EN102" s="76"/>
      <c r="EO102" s="76"/>
      <c r="EP102" s="76"/>
      <c r="EQ102" s="76"/>
      <c r="ER102" s="76"/>
      <c r="ES102" s="76"/>
      <c r="ET102" s="76"/>
      <c r="EU102" s="76"/>
      <c r="EV102" s="76"/>
      <c r="EW102" s="76"/>
      <c r="EX102" s="76"/>
      <c r="EY102" s="76"/>
      <c r="EZ102" s="76"/>
      <c r="FA102" s="76"/>
      <c r="FB102" s="76"/>
      <c r="FC102" s="76"/>
      <c r="FD102" s="76"/>
      <c r="FE102" s="76"/>
      <c r="FF102" s="76"/>
      <c r="FG102" s="76"/>
      <c r="FH102" s="76"/>
      <c r="FI102" s="76"/>
      <c r="FJ102" s="76"/>
      <c r="FK102" s="76"/>
      <c r="FL102" s="76"/>
      <c r="FM102" s="76"/>
      <c r="FN102" s="76"/>
      <c r="FO102" s="76"/>
      <c r="FP102" s="76"/>
      <c r="FQ102" s="76"/>
      <c r="FR102" s="76"/>
      <c r="FS102" s="76"/>
      <c r="FT102" s="76"/>
      <c r="FU102" s="76"/>
      <c r="FV102" s="76"/>
      <c r="FW102" s="76"/>
      <c r="FX102" s="76"/>
      <c r="FY102" s="76"/>
      <c r="FZ102" s="76"/>
      <c r="GA102" s="76"/>
      <c r="GB102" s="76"/>
      <c r="GC102" s="76"/>
      <c r="GD102" s="76"/>
      <c r="GE102" s="76"/>
      <c r="GF102" s="76"/>
      <c r="GG102" s="76"/>
      <c r="GH102" s="76"/>
      <c r="GI102" s="76"/>
      <c r="GJ102" s="76"/>
      <c r="GK102" s="76"/>
      <c r="GL102" s="76"/>
      <c r="GM102" s="76"/>
      <c r="GN102" s="76"/>
      <c r="GO102" s="76"/>
      <c r="GP102" s="76"/>
      <c r="GQ102" s="76"/>
      <c r="GR102" s="76"/>
      <c r="GS102" s="76"/>
      <c r="GT102" s="76"/>
      <c r="GU102" s="76"/>
      <c r="GV102" s="76"/>
      <c r="GW102" s="76"/>
    </row>
    <row r="103" spans="1:205" ht="20.100000000000001" customHeight="1">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6"/>
      <c r="BR103" s="76"/>
      <c r="BS103" s="76"/>
      <c r="BT103" s="76"/>
      <c r="BU103" s="76"/>
      <c r="BV103" s="76"/>
      <c r="BW103" s="76"/>
      <c r="BX103" s="76"/>
      <c r="BY103" s="76"/>
      <c r="BZ103" s="76"/>
      <c r="CA103" s="76"/>
      <c r="CB103" s="76"/>
      <c r="CC103" s="76"/>
      <c r="CD103" s="76"/>
      <c r="CE103" s="76"/>
      <c r="CF103" s="76"/>
      <c r="CG103" s="76"/>
      <c r="CH103" s="76"/>
      <c r="CI103" s="76"/>
      <c r="CJ103" s="76"/>
      <c r="CK103" s="76"/>
      <c r="CL103" s="76"/>
      <c r="CM103" s="76"/>
      <c r="CN103" s="76"/>
      <c r="CO103" s="76"/>
      <c r="CP103" s="76"/>
      <c r="CQ103" s="76"/>
      <c r="CR103" s="76"/>
      <c r="CS103" s="76"/>
      <c r="CT103" s="76"/>
      <c r="CU103" s="76"/>
      <c r="CV103" s="76"/>
      <c r="CW103" s="76"/>
      <c r="CX103" s="76"/>
      <c r="CY103" s="76"/>
      <c r="CZ103" s="76"/>
      <c r="DA103" s="76"/>
      <c r="DB103" s="76"/>
      <c r="DC103" s="76"/>
      <c r="DD103" s="76"/>
      <c r="DE103" s="76"/>
      <c r="DF103" s="76"/>
      <c r="DG103" s="76"/>
      <c r="DH103" s="76"/>
      <c r="DI103" s="76"/>
      <c r="DJ103" s="76"/>
      <c r="DK103" s="76"/>
      <c r="DL103" s="76"/>
      <c r="DM103" s="76"/>
      <c r="DN103" s="76"/>
      <c r="DO103" s="76"/>
      <c r="DP103" s="76"/>
      <c r="DQ103" s="76"/>
      <c r="DR103" s="76"/>
      <c r="DS103" s="76"/>
      <c r="DT103" s="76"/>
      <c r="DU103" s="76"/>
      <c r="DV103" s="76"/>
      <c r="DW103" s="76"/>
      <c r="DX103" s="76"/>
      <c r="DY103" s="76"/>
      <c r="DZ103" s="76"/>
      <c r="EA103" s="76"/>
      <c r="EB103" s="76"/>
      <c r="EC103" s="76"/>
      <c r="ED103" s="76"/>
      <c r="EE103" s="76"/>
      <c r="EF103" s="76"/>
      <c r="EG103" s="76"/>
      <c r="EH103" s="76"/>
      <c r="EI103" s="76"/>
      <c r="EJ103" s="76"/>
      <c r="EK103" s="76"/>
      <c r="EL103" s="76"/>
      <c r="EM103" s="76"/>
      <c r="EN103" s="76"/>
      <c r="EO103" s="76"/>
      <c r="EP103" s="76"/>
      <c r="EQ103" s="76"/>
      <c r="ER103" s="76"/>
      <c r="ES103" s="76"/>
      <c r="ET103" s="76"/>
      <c r="EU103" s="76"/>
      <c r="EV103" s="76"/>
      <c r="EW103" s="76"/>
      <c r="EX103" s="76"/>
      <c r="EY103" s="76"/>
      <c r="EZ103" s="76"/>
      <c r="FA103" s="76"/>
      <c r="FB103" s="76"/>
      <c r="FC103" s="76"/>
      <c r="FD103" s="76"/>
      <c r="FE103" s="76"/>
      <c r="FF103" s="76"/>
      <c r="FG103" s="76"/>
      <c r="FH103" s="76"/>
      <c r="FI103" s="76"/>
      <c r="FJ103" s="76"/>
      <c r="FK103" s="76"/>
      <c r="FL103" s="76"/>
      <c r="FM103" s="76"/>
      <c r="FN103" s="76"/>
      <c r="FO103" s="76"/>
      <c r="FP103" s="76"/>
      <c r="FQ103" s="76"/>
      <c r="FR103" s="76"/>
      <c r="FS103" s="76"/>
      <c r="FT103" s="76"/>
      <c r="FU103" s="76"/>
      <c r="FV103" s="76"/>
      <c r="FW103" s="76"/>
      <c r="FX103" s="76"/>
      <c r="FY103" s="76"/>
      <c r="FZ103" s="76"/>
      <c r="GA103" s="76"/>
      <c r="GB103" s="76"/>
      <c r="GC103" s="76"/>
      <c r="GD103" s="76"/>
      <c r="GE103" s="76"/>
      <c r="GF103" s="76"/>
      <c r="GG103" s="76"/>
      <c r="GH103" s="76"/>
      <c r="GI103" s="76"/>
      <c r="GJ103" s="76"/>
      <c r="GK103" s="76"/>
      <c r="GL103" s="76"/>
      <c r="GM103" s="76"/>
      <c r="GN103" s="76"/>
      <c r="GO103" s="76"/>
      <c r="GP103" s="76"/>
      <c r="GQ103" s="76"/>
      <c r="GR103" s="76"/>
      <c r="GS103" s="76"/>
      <c r="GT103" s="76"/>
      <c r="GU103" s="76"/>
      <c r="GV103" s="76"/>
      <c r="GW103" s="76"/>
    </row>
    <row r="104" spans="1:205" ht="20.100000000000001" customHeight="1">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76"/>
      <c r="BA104" s="76"/>
      <c r="BB104" s="76"/>
      <c r="BC104" s="76"/>
      <c r="BD104" s="76"/>
      <c r="BE104" s="76"/>
      <c r="BF104" s="76"/>
      <c r="BG104" s="76"/>
      <c r="BH104" s="76"/>
      <c r="BI104" s="76"/>
      <c r="BJ104" s="76"/>
      <c r="BK104" s="76"/>
      <c r="BL104" s="76"/>
      <c r="BM104" s="76"/>
      <c r="BN104" s="76"/>
      <c r="BO104" s="76"/>
      <c r="BP104" s="76"/>
      <c r="BQ104" s="76"/>
      <c r="BR104" s="76"/>
      <c r="BS104" s="76"/>
      <c r="BT104" s="76"/>
      <c r="BU104" s="76"/>
      <c r="BV104" s="76"/>
      <c r="BW104" s="76"/>
      <c r="BX104" s="76"/>
      <c r="BY104" s="76"/>
      <c r="BZ104" s="76"/>
      <c r="CA104" s="76"/>
      <c r="CB104" s="76"/>
      <c r="CC104" s="76"/>
      <c r="CD104" s="76"/>
      <c r="CE104" s="76"/>
      <c r="CF104" s="76"/>
      <c r="CG104" s="76"/>
      <c r="CH104" s="76"/>
      <c r="CI104" s="76"/>
      <c r="CJ104" s="76"/>
      <c r="CK104" s="76"/>
      <c r="CL104" s="76"/>
      <c r="CM104" s="76"/>
      <c r="CN104" s="76"/>
      <c r="CO104" s="76"/>
      <c r="CP104" s="76"/>
      <c r="CQ104" s="76"/>
      <c r="CR104" s="76"/>
      <c r="CS104" s="76"/>
      <c r="CT104" s="76"/>
      <c r="CU104" s="76"/>
      <c r="CV104" s="76"/>
      <c r="CW104" s="76"/>
      <c r="CX104" s="76"/>
      <c r="CY104" s="76"/>
      <c r="CZ104" s="76"/>
      <c r="DA104" s="76"/>
      <c r="DB104" s="76"/>
      <c r="DC104" s="76"/>
      <c r="DD104" s="76"/>
      <c r="DE104" s="76"/>
      <c r="DF104" s="76"/>
      <c r="DG104" s="76"/>
      <c r="DH104" s="76"/>
      <c r="DI104" s="76"/>
      <c r="DJ104" s="76"/>
      <c r="DK104" s="76"/>
      <c r="DL104" s="76"/>
      <c r="DM104" s="76"/>
      <c r="DN104" s="76"/>
      <c r="DO104" s="76"/>
      <c r="DP104" s="76"/>
      <c r="DQ104" s="76"/>
      <c r="DR104" s="76"/>
      <c r="DS104" s="76"/>
      <c r="DT104" s="76"/>
      <c r="DU104" s="76"/>
      <c r="DV104" s="76"/>
      <c r="DW104" s="76"/>
      <c r="DX104" s="76"/>
      <c r="DY104" s="76"/>
      <c r="DZ104" s="76"/>
      <c r="EA104" s="76"/>
      <c r="EB104" s="76"/>
      <c r="EC104" s="76"/>
      <c r="ED104" s="76"/>
      <c r="EE104" s="76"/>
      <c r="EF104" s="76"/>
      <c r="EG104" s="76"/>
      <c r="EH104" s="76"/>
      <c r="EI104" s="76"/>
      <c r="EJ104" s="76"/>
      <c r="EK104" s="76"/>
      <c r="EL104" s="76"/>
      <c r="EM104" s="76"/>
      <c r="EN104" s="76"/>
      <c r="EO104" s="76"/>
      <c r="EP104" s="76"/>
      <c r="EQ104" s="76"/>
      <c r="ER104" s="76"/>
      <c r="ES104" s="76"/>
      <c r="ET104" s="76"/>
      <c r="EU104" s="76"/>
      <c r="EV104" s="76"/>
      <c r="EW104" s="76"/>
      <c r="EX104" s="76"/>
      <c r="EY104" s="76"/>
      <c r="EZ104" s="76"/>
      <c r="FA104" s="76"/>
      <c r="FB104" s="76"/>
      <c r="FC104" s="76"/>
      <c r="FD104" s="76"/>
      <c r="FE104" s="76"/>
      <c r="FF104" s="76"/>
      <c r="FG104" s="76"/>
      <c r="FH104" s="76"/>
      <c r="FI104" s="76"/>
      <c r="FJ104" s="76"/>
      <c r="FK104" s="76"/>
      <c r="FL104" s="76"/>
      <c r="FM104" s="76"/>
      <c r="FN104" s="76"/>
      <c r="FO104" s="76"/>
      <c r="FP104" s="76"/>
      <c r="FQ104" s="76"/>
      <c r="FR104" s="76"/>
      <c r="FS104" s="76"/>
      <c r="FT104" s="76"/>
      <c r="FU104" s="76"/>
      <c r="FV104" s="76"/>
      <c r="FW104" s="76"/>
      <c r="FX104" s="76"/>
      <c r="FY104" s="76"/>
      <c r="FZ104" s="76"/>
      <c r="GA104" s="76"/>
      <c r="GB104" s="76"/>
      <c r="GC104" s="76"/>
      <c r="GD104" s="76"/>
      <c r="GE104" s="76"/>
      <c r="GF104" s="76"/>
      <c r="GG104" s="76"/>
      <c r="GH104" s="76"/>
      <c r="GI104" s="76"/>
      <c r="GJ104" s="76"/>
      <c r="GK104" s="76"/>
      <c r="GL104" s="76"/>
      <c r="GM104" s="76"/>
      <c r="GN104" s="76"/>
      <c r="GO104" s="76"/>
      <c r="GP104" s="76"/>
      <c r="GQ104" s="76"/>
      <c r="GR104" s="76"/>
      <c r="GS104" s="76"/>
      <c r="GT104" s="76"/>
      <c r="GU104" s="76"/>
      <c r="GV104" s="76"/>
      <c r="GW104" s="76"/>
    </row>
    <row r="105" spans="1:205" ht="20.100000000000001" customHeight="1">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76"/>
      <c r="BR105" s="76"/>
      <c r="BS105" s="76"/>
      <c r="BT105" s="76"/>
      <c r="BU105" s="76"/>
      <c r="BV105" s="76"/>
      <c r="BW105" s="76"/>
      <c r="BX105" s="76"/>
      <c r="BY105" s="76"/>
      <c r="BZ105" s="76"/>
      <c r="CA105" s="76"/>
      <c r="CB105" s="76"/>
      <c r="CC105" s="76"/>
      <c r="CD105" s="76"/>
      <c r="CE105" s="76"/>
      <c r="CF105" s="76"/>
      <c r="CG105" s="76"/>
      <c r="CH105" s="76"/>
      <c r="CI105" s="76"/>
      <c r="CJ105" s="76"/>
      <c r="CK105" s="76"/>
      <c r="CL105" s="76"/>
      <c r="CM105" s="76"/>
      <c r="CN105" s="76"/>
      <c r="CO105" s="76"/>
      <c r="CP105" s="76"/>
      <c r="CQ105" s="76"/>
      <c r="CR105" s="76"/>
      <c r="CS105" s="76"/>
      <c r="CT105" s="76"/>
      <c r="CU105" s="76"/>
      <c r="CV105" s="76"/>
      <c r="CW105" s="76"/>
      <c r="CX105" s="76"/>
      <c r="CY105" s="76"/>
      <c r="CZ105" s="76"/>
      <c r="DA105" s="76"/>
      <c r="DB105" s="76"/>
      <c r="DC105" s="76"/>
      <c r="DD105" s="76"/>
      <c r="DE105" s="76"/>
      <c r="DF105" s="76"/>
      <c r="DG105" s="76"/>
      <c r="DH105" s="76"/>
      <c r="DI105" s="76"/>
      <c r="DJ105" s="76"/>
      <c r="DK105" s="76"/>
      <c r="DL105" s="76"/>
      <c r="DM105" s="76"/>
      <c r="DN105" s="76"/>
      <c r="DO105" s="76"/>
      <c r="DP105" s="76"/>
      <c r="DQ105" s="76"/>
      <c r="DR105" s="76"/>
      <c r="DS105" s="76"/>
      <c r="DT105" s="76"/>
      <c r="DU105" s="76"/>
      <c r="DV105" s="76"/>
      <c r="DW105" s="76"/>
      <c r="DX105" s="76"/>
      <c r="DY105" s="76"/>
      <c r="DZ105" s="76"/>
      <c r="EA105" s="76"/>
      <c r="EB105" s="76"/>
      <c r="EC105" s="76"/>
      <c r="ED105" s="76"/>
      <c r="EE105" s="76"/>
      <c r="EF105" s="76"/>
      <c r="EG105" s="76"/>
      <c r="EH105" s="76"/>
      <c r="EI105" s="76"/>
      <c r="EJ105" s="76"/>
      <c r="EK105" s="76"/>
      <c r="EL105" s="76"/>
      <c r="EM105" s="76"/>
      <c r="EN105" s="76"/>
      <c r="EO105" s="76"/>
      <c r="EP105" s="76"/>
      <c r="EQ105" s="76"/>
      <c r="ER105" s="76"/>
      <c r="ES105" s="76"/>
      <c r="ET105" s="76"/>
      <c r="EU105" s="76"/>
      <c r="EV105" s="76"/>
      <c r="EW105" s="76"/>
      <c r="EX105" s="76"/>
      <c r="EY105" s="76"/>
      <c r="EZ105" s="76"/>
      <c r="FA105" s="76"/>
      <c r="FB105" s="76"/>
      <c r="FC105" s="76"/>
      <c r="FD105" s="76"/>
      <c r="FE105" s="76"/>
      <c r="FF105" s="76"/>
      <c r="FG105" s="76"/>
      <c r="FH105" s="76"/>
      <c r="FI105" s="76"/>
      <c r="FJ105" s="76"/>
      <c r="FK105" s="76"/>
      <c r="FL105" s="76"/>
      <c r="FM105" s="76"/>
      <c r="FN105" s="76"/>
      <c r="FO105" s="76"/>
      <c r="FP105" s="76"/>
      <c r="FQ105" s="76"/>
      <c r="FR105" s="76"/>
      <c r="FS105" s="76"/>
      <c r="FT105" s="76"/>
      <c r="FU105" s="76"/>
      <c r="FV105" s="76"/>
      <c r="FW105" s="76"/>
      <c r="FX105" s="76"/>
      <c r="FY105" s="76"/>
      <c r="FZ105" s="76"/>
      <c r="GA105" s="76"/>
      <c r="GB105" s="76"/>
      <c r="GC105" s="76"/>
      <c r="GD105" s="76"/>
      <c r="GE105" s="76"/>
      <c r="GF105" s="76"/>
      <c r="GG105" s="76"/>
      <c r="GH105" s="76"/>
      <c r="GI105" s="76"/>
      <c r="GJ105" s="76"/>
      <c r="GK105" s="76"/>
      <c r="GL105" s="76"/>
      <c r="GM105" s="76"/>
      <c r="GN105" s="76"/>
      <c r="GO105" s="76"/>
      <c r="GP105" s="76"/>
      <c r="GQ105" s="76"/>
      <c r="GR105" s="76"/>
      <c r="GS105" s="76"/>
      <c r="GT105" s="76"/>
      <c r="GU105" s="76"/>
      <c r="GV105" s="76"/>
      <c r="GW105" s="76"/>
    </row>
    <row r="106" spans="1:205" ht="20.100000000000001" customHeight="1">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6"/>
      <c r="AB106" s="76"/>
      <c r="AC106" s="76"/>
      <c r="AD106" s="76"/>
      <c r="AE106" s="76"/>
      <c r="AF106" s="76"/>
      <c r="AG106" s="76"/>
      <c r="AH106" s="76"/>
      <c r="AI106" s="76"/>
      <c r="AJ106" s="76"/>
      <c r="AK106" s="76"/>
      <c r="AL106" s="76"/>
      <c r="AM106" s="76"/>
      <c r="AN106" s="76"/>
      <c r="AO106" s="76"/>
      <c r="AP106" s="76"/>
      <c r="AQ106" s="76"/>
      <c r="AR106" s="76"/>
      <c r="AS106" s="76"/>
      <c r="AT106" s="76"/>
      <c r="AU106" s="76"/>
      <c r="AV106" s="76"/>
      <c r="AW106" s="76"/>
      <c r="AX106" s="76"/>
      <c r="AY106" s="76"/>
      <c r="AZ106" s="76"/>
      <c r="BA106" s="76"/>
      <c r="BB106" s="76"/>
      <c r="BC106" s="76"/>
      <c r="BD106" s="76"/>
      <c r="BE106" s="76"/>
      <c r="BF106" s="76"/>
      <c r="BG106" s="76"/>
      <c r="BH106" s="76"/>
      <c r="BI106" s="76"/>
      <c r="BJ106" s="76"/>
      <c r="BK106" s="76"/>
      <c r="BL106" s="76"/>
      <c r="BM106" s="76"/>
      <c r="BN106" s="76"/>
      <c r="BO106" s="76"/>
      <c r="BP106" s="76"/>
      <c r="BQ106" s="76"/>
      <c r="BR106" s="76"/>
      <c r="BS106" s="76"/>
      <c r="BT106" s="76"/>
      <c r="BU106" s="76"/>
      <c r="BV106" s="76"/>
      <c r="BW106" s="76"/>
      <c r="BX106" s="76"/>
      <c r="BY106" s="76"/>
      <c r="BZ106" s="76"/>
      <c r="CA106" s="76"/>
      <c r="CB106" s="76"/>
      <c r="CC106" s="76"/>
      <c r="CD106" s="76"/>
      <c r="CE106" s="76"/>
      <c r="CF106" s="76"/>
      <c r="CG106" s="76"/>
      <c r="CH106" s="76"/>
      <c r="CI106" s="76"/>
      <c r="CJ106" s="76"/>
      <c r="CK106" s="76"/>
      <c r="CL106" s="76"/>
      <c r="CM106" s="76"/>
      <c r="CN106" s="76"/>
      <c r="CO106" s="76"/>
      <c r="CP106" s="76"/>
      <c r="CQ106" s="76"/>
      <c r="CR106" s="76"/>
      <c r="CS106" s="76"/>
      <c r="CT106" s="76"/>
      <c r="CU106" s="76"/>
      <c r="CV106" s="76"/>
      <c r="CW106" s="76"/>
      <c r="CX106" s="76"/>
      <c r="CY106" s="76"/>
      <c r="CZ106" s="76"/>
      <c r="DA106" s="76"/>
      <c r="DB106" s="76"/>
      <c r="DC106" s="76"/>
      <c r="DD106" s="76"/>
      <c r="DE106" s="76"/>
      <c r="DF106" s="76"/>
      <c r="DG106" s="76"/>
      <c r="DH106" s="76"/>
      <c r="DI106" s="76"/>
      <c r="DJ106" s="76"/>
      <c r="DK106" s="76"/>
      <c r="DL106" s="76"/>
      <c r="DM106" s="76"/>
      <c r="DN106" s="76"/>
      <c r="DO106" s="76"/>
      <c r="DP106" s="76"/>
      <c r="DQ106" s="76"/>
      <c r="DR106" s="76"/>
      <c r="DS106" s="76"/>
      <c r="DT106" s="76"/>
      <c r="DU106" s="76"/>
      <c r="DV106" s="76"/>
      <c r="DW106" s="76"/>
      <c r="DX106" s="76"/>
      <c r="DY106" s="76"/>
      <c r="DZ106" s="76"/>
      <c r="EA106" s="76"/>
      <c r="EB106" s="76"/>
      <c r="EC106" s="76"/>
      <c r="ED106" s="76"/>
      <c r="EE106" s="76"/>
      <c r="EF106" s="76"/>
      <c r="EG106" s="76"/>
      <c r="EH106" s="76"/>
      <c r="EI106" s="76"/>
      <c r="EJ106" s="76"/>
      <c r="EK106" s="76"/>
      <c r="EL106" s="76"/>
      <c r="EM106" s="76"/>
      <c r="EN106" s="76"/>
      <c r="EO106" s="76"/>
      <c r="EP106" s="76"/>
      <c r="EQ106" s="76"/>
      <c r="ER106" s="76"/>
      <c r="ES106" s="76"/>
      <c r="ET106" s="76"/>
      <c r="EU106" s="76"/>
      <c r="EV106" s="76"/>
      <c r="EW106" s="76"/>
      <c r="EX106" s="76"/>
      <c r="EY106" s="76"/>
      <c r="EZ106" s="76"/>
      <c r="FA106" s="76"/>
      <c r="FB106" s="76"/>
      <c r="FC106" s="76"/>
      <c r="FD106" s="76"/>
      <c r="FE106" s="76"/>
      <c r="FF106" s="76"/>
      <c r="FG106" s="76"/>
      <c r="FH106" s="76"/>
      <c r="FI106" s="76"/>
      <c r="FJ106" s="76"/>
      <c r="FK106" s="76"/>
      <c r="FL106" s="76"/>
      <c r="FM106" s="76"/>
      <c r="FN106" s="76"/>
      <c r="FO106" s="76"/>
      <c r="FP106" s="76"/>
      <c r="FQ106" s="76"/>
      <c r="FR106" s="76"/>
      <c r="FS106" s="76"/>
      <c r="FT106" s="76"/>
      <c r="FU106" s="76"/>
      <c r="FV106" s="76"/>
      <c r="FW106" s="76"/>
      <c r="FX106" s="76"/>
      <c r="FY106" s="76"/>
      <c r="FZ106" s="76"/>
      <c r="GA106" s="76"/>
      <c r="GB106" s="76"/>
      <c r="GC106" s="76"/>
      <c r="GD106" s="76"/>
      <c r="GE106" s="76"/>
      <c r="GF106" s="76"/>
      <c r="GG106" s="76"/>
      <c r="GH106" s="76"/>
      <c r="GI106" s="76"/>
      <c r="GJ106" s="76"/>
      <c r="GK106" s="76"/>
      <c r="GL106" s="76"/>
      <c r="GM106" s="76"/>
      <c r="GN106" s="76"/>
      <c r="GO106" s="76"/>
      <c r="GP106" s="76"/>
      <c r="GQ106" s="76"/>
      <c r="GR106" s="76"/>
      <c r="GS106" s="76"/>
      <c r="GT106" s="76"/>
      <c r="GU106" s="76"/>
      <c r="GV106" s="76"/>
      <c r="GW106" s="76"/>
    </row>
    <row r="107" spans="1:205" ht="20.100000000000001" customHeight="1">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6"/>
      <c r="AB107" s="76"/>
      <c r="AC107" s="76"/>
      <c r="AD107" s="76"/>
      <c r="AE107" s="76"/>
      <c r="AF107" s="76"/>
      <c r="AG107" s="76"/>
      <c r="AH107" s="76"/>
      <c r="AI107" s="76"/>
      <c r="AJ107" s="76"/>
      <c r="AK107" s="76"/>
      <c r="AL107" s="76"/>
      <c r="AM107" s="76"/>
      <c r="AN107" s="76"/>
      <c r="AO107" s="76"/>
      <c r="AP107" s="76"/>
      <c r="AQ107" s="76"/>
      <c r="AR107" s="76"/>
      <c r="AS107" s="76"/>
      <c r="AT107" s="76"/>
      <c r="AU107" s="76"/>
      <c r="AV107" s="76"/>
      <c r="AW107" s="76"/>
      <c r="AX107" s="76"/>
      <c r="AY107" s="76"/>
      <c r="AZ107" s="76"/>
      <c r="BA107" s="76"/>
      <c r="BB107" s="76"/>
      <c r="BC107" s="76"/>
      <c r="BD107" s="76"/>
      <c r="BE107" s="76"/>
      <c r="BF107" s="76"/>
      <c r="BG107" s="76"/>
      <c r="BH107" s="76"/>
      <c r="BI107" s="76"/>
      <c r="BJ107" s="76"/>
      <c r="BK107" s="76"/>
      <c r="BL107" s="76"/>
      <c r="BM107" s="76"/>
      <c r="BN107" s="76"/>
      <c r="BO107" s="76"/>
      <c r="BP107" s="76"/>
      <c r="BQ107" s="76"/>
      <c r="BR107" s="76"/>
      <c r="BS107" s="76"/>
      <c r="BT107" s="76"/>
      <c r="BU107" s="76"/>
      <c r="BV107" s="76"/>
      <c r="BW107" s="76"/>
      <c r="BX107" s="76"/>
      <c r="BY107" s="76"/>
      <c r="BZ107" s="76"/>
      <c r="CA107" s="76"/>
      <c r="CB107" s="76"/>
      <c r="CC107" s="76"/>
      <c r="CD107" s="76"/>
      <c r="CE107" s="76"/>
      <c r="CF107" s="76"/>
      <c r="CG107" s="76"/>
      <c r="CH107" s="76"/>
      <c r="CI107" s="76"/>
      <c r="CJ107" s="76"/>
      <c r="CK107" s="76"/>
      <c r="CL107" s="76"/>
      <c r="CM107" s="76"/>
      <c r="CN107" s="76"/>
      <c r="CO107" s="76"/>
      <c r="CP107" s="76"/>
      <c r="CQ107" s="76"/>
      <c r="CR107" s="76"/>
      <c r="CS107" s="76"/>
      <c r="CT107" s="76"/>
      <c r="CU107" s="76"/>
      <c r="CV107" s="76"/>
      <c r="CW107" s="76"/>
      <c r="CX107" s="76"/>
      <c r="CY107" s="76"/>
      <c r="CZ107" s="76"/>
      <c r="DA107" s="76"/>
      <c r="DB107" s="76"/>
      <c r="DC107" s="76"/>
      <c r="DD107" s="76"/>
      <c r="DE107" s="76"/>
      <c r="DF107" s="76"/>
      <c r="DG107" s="76"/>
      <c r="DH107" s="76"/>
      <c r="DI107" s="76"/>
      <c r="DJ107" s="76"/>
      <c r="DK107" s="76"/>
      <c r="DL107" s="76"/>
      <c r="DM107" s="76"/>
      <c r="DN107" s="76"/>
      <c r="DO107" s="76"/>
      <c r="DP107" s="76"/>
      <c r="DQ107" s="76"/>
      <c r="DR107" s="76"/>
      <c r="DS107" s="76"/>
      <c r="DT107" s="76"/>
      <c r="DU107" s="76"/>
      <c r="DV107" s="76"/>
      <c r="DW107" s="76"/>
      <c r="DX107" s="76"/>
      <c r="DY107" s="76"/>
      <c r="DZ107" s="76"/>
      <c r="EA107" s="76"/>
      <c r="EB107" s="76"/>
      <c r="EC107" s="76"/>
      <c r="ED107" s="76"/>
      <c r="EE107" s="76"/>
      <c r="EF107" s="76"/>
      <c r="EG107" s="76"/>
      <c r="EH107" s="76"/>
      <c r="EI107" s="76"/>
      <c r="EJ107" s="76"/>
      <c r="EK107" s="76"/>
      <c r="EL107" s="76"/>
      <c r="EM107" s="76"/>
      <c r="EN107" s="76"/>
      <c r="EO107" s="76"/>
      <c r="EP107" s="76"/>
      <c r="EQ107" s="76"/>
      <c r="ER107" s="76"/>
      <c r="ES107" s="76"/>
      <c r="ET107" s="76"/>
      <c r="EU107" s="76"/>
      <c r="EV107" s="76"/>
      <c r="EW107" s="76"/>
      <c r="EX107" s="76"/>
      <c r="EY107" s="76"/>
      <c r="EZ107" s="76"/>
      <c r="FA107" s="76"/>
      <c r="FB107" s="76"/>
      <c r="FC107" s="76"/>
      <c r="FD107" s="76"/>
      <c r="FE107" s="76"/>
      <c r="FF107" s="76"/>
      <c r="FG107" s="76"/>
      <c r="FH107" s="76"/>
      <c r="FI107" s="76"/>
      <c r="FJ107" s="76"/>
      <c r="FK107" s="76"/>
      <c r="FL107" s="76"/>
      <c r="FM107" s="76"/>
      <c r="FN107" s="76"/>
      <c r="FO107" s="76"/>
      <c r="FP107" s="76"/>
      <c r="FQ107" s="76"/>
      <c r="FR107" s="76"/>
      <c r="FS107" s="76"/>
      <c r="FT107" s="76"/>
      <c r="FU107" s="76"/>
      <c r="FV107" s="76"/>
      <c r="FW107" s="76"/>
      <c r="FX107" s="76"/>
      <c r="FY107" s="76"/>
      <c r="FZ107" s="76"/>
      <c r="GA107" s="76"/>
      <c r="GB107" s="76"/>
      <c r="GC107" s="76"/>
      <c r="GD107" s="76"/>
      <c r="GE107" s="76"/>
      <c r="GF107" s="76"/>
      <c r="GG107" s="76"/>
      <c r="GH107" s="76"/>
      <c r="GI107" s="76"/>
      <c r="GJ107" s="76"/>
      <c r="GK107" s="76"/>
      <c r="GL107" s="76"/>
      <c r="GM107" s="76"/>
      <c r="GN107" s="76"/>
      <c r="GO107" s="76"/>
      <c r="GP107" s="76"/>
      <c r="GQ107" s="76"/>
      <c r="GR107" s="76"/>
      <c r="GS107" s="76"/>
      <c r="GT107" s="76"/>
      <c r="GU107" s="76"/>
      <c r="GV107" s="76"/>
      <c r="GW107" s="76"/>
    </row>
    <row r="108" spans="1:205" ht="20.100000000000001" customHeight="1">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row>
    <row r="109" spans="1:205" ht="20.100000000000001" customHeight="1">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row>
    <row r="110" spans="1:205" ht="20.100000000000001" customHeight="1">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c r="AA110" s="76"/>
      <c r="AB110" s="76"/>
      <c r="AC110" s="76"/>
      <c r="AD110" s="76"/>
      <c r="AE110" s="76"/>
      <c r="AF110" s="76"/>
      <c r="AG110" s="76"/>
      <c r="AH110" s="76"/>
      <c r="AI110" s="76"/>
      <c r="AJ110" s="76"/>
      <c r="AK110" s="76"/>
      <c r="AL110" s="76"/>
      <c r="AM110" s="76"/>
      <c r="AN110" s="76"/>
      <c r="AO110" s="76"/>
      <c r="AP110" s="76"/>
      <c r="AQ110" s="76"/>
      <c r="AR110" s="76"/>
      <c r="AS110" s="76"/>
      <c r="AT110" s="76"/>
      <c r="AU110" s="76"/>
      <c r="AV110" s="76"/>
      <c r="AW110" s="76"/>
      <c r="AX110" s="76"/>
      <c r="AY110" s="76"/>
      <c r="AZ110" s="76"/>
      <c r="BA110" s="76"/>
      <c r="BB110" s="76"/>
      <c r="BC110" s="76"/>
      <c r="BD110" s="76"/>
      <c r="BE110" s="76"/>
      <c r="BF110" s="76"/>
      <c r="BG110" s="76"/>
      <c r="BH110" s="76"/>
      <c r="BI110" s="76"/>
      <c r="BJ110" s="76"/>
      <c r="BK110" s="76"/>
      <c r="BL110" s="76"/>
      <c r="BM110" s="76"/>
      <c r="BN110" s="76"/>
      <c r="BO110" s="76"/>
      <c r="BP110" s="76"/>
      <c r="BQ110" s="76"/>
      <c r="BR110" s="76"/>
      <c r="BS110" s="76"/>
      <c r="BT110" s="76"/>
      <c r="BU110" s="76"/>
      <c r="BV110" s="76"/>
      <c r="BW110" s="76"/>
      <c r="BX110" s="76"/>
      <c r="BY110" s="76"/>
      <c r="BZ110" s="76"/>
      <c r="CA110" s="76"/>
      <c r="CB110" s="76"/>
      <c r="CC110" s="76"/>
      <c r="CD110" s="76"/>
      <c r="CE110" s="76"/>
      <c r="CF110" s="76"/>
      <c r="CG110" s="76"/>
      <c r="CH110" s="76"/>
      <c r="CI110" s="76"/>
      <c r="CJ110" s="76"/>
      <c r="CK110" s="76"/>
      <c r="CL110" s="76"/>
      <c r="CM110" s="76"/>
      <c r="CN110" s="76"/>
      <c r="CO110" s="76"/>
      <c r="CP110" s="76"/>
      <c r="CQ110" s="76"/>
      <c r="CR110" s="76"/>
      <c r="CS110" s="76"/>
      <c r="CT110" s="76"/>
      <c r="CU110" s="76"/>
      <c r="CV110" s="76"/>
      <c r="CW110" s="76"/>
      <c r="CX110" s="76"/>
      <c r="CY110" s="76"/>
      <c r="CZ110" s="76"/>
      <c r="DA110" s="76"/>
      <c r="DB110" s="76"/>
      <c r="DC110" s="76"/>
      <c r="DD110" s="76"/>
      <c r="DE110" s="76"/>
      <c r="DF110" s="76"/>
      <c r="DG110" s="76"/>
      <c r="DH110" s="76"/>
      <c r="DI110" s="76"/>
      <c r="DJ110" s="76"/>
      <c r="DK110" s="76"/>
      <c r="DL110" s="76"/>
      <c r="DM110" s="76"/>
      <c r="DN110" s="76"/>
      <c r="DO110" s="76"/>
      <c r="DP110" s="76"/>
      <c r="DQ110" s="76"/>
      <c r="DR110" s="76"/>
      <c r="DS110" s="76"/>
      <c r="DT110" s="76"/>
      <c r="DU110" s="76"/>
      <c r="DV110" s="76"/>
      <c r="DW110" s="76"/>
      <c r="DX110" s="76"/>
      <c r="DY110" s="76"/>
      <c r="DZ110" s="76"/>
      <c r="EA110" s="76"/>
      <c r="EB110" s="76"/>
      <c r="EC110" s="76"/>
      <c r="ED110" s="76"/>
      <c r="EE110" s="76"/>
      <c r="EF110" s="76"/>
      <c r="EG110" s="76"/>
      <c r="EH110" s="76"/>
      <c r="EI110" s="76"/>
      <c r="EJ110" s="76"/>
      <c r="EK110" s="76"/>
      <c r="EL110" s="76"/>
      <c r="EM110" s="76"/>
      <c r="EN110" s="76"/>
      <c r="EO110" s="76"/>
      <c r="EP110" s="76"/>
      <c r="EQ110" s="76"/>
      <c r="ER110" s="76"/>
      <c r="ES110" s="76"/>
      <c r="ET110" s="76"/>
      <c r="EU110" s="76"/>
      <c r="EV110" s="76"/>
      <c r="EW110" s="76"/>
      <c r="EX110" s="76"/>
      <c r="EY110" s="76"/>
      <c r="EZ110" s="76"/>
      <c r="FA110" s="76"/>
      <c r="FB110" s="76"/>
      <c r="FC110" s="76"/>
      <c r="FD110" s="76"/>
      <c r="FE110" s="76"/>
      <c r="FF110" s="76"/>
      <c r="FG110" s="76"/>
      <c r="FH110" s="76"/>
      <c r="FI110" s="76"/>
      <c r="FJ110" s="76"/>
      <c r="FK110" s="76"/>
      <c r="FL110" s="76"/>
      <c r="FM110" s="76"/>
      <c r="FN110" s="76"/>
      <c r="FO110" s="76"/>
      <c r="FP110" s="76"/>
      <c r="FQ110" s="76"/>
      <c r="FR110" s="76"/>
      <c r="FS110" s="76"/>
      <c r="FT110" s="76"/>
      <c r="FU110" s="76"/>
      <c r="FV110" s="76"/>
      <c r="FW110" s="76"/>
      <c r="FX110" s="76"/>
      <c r="FY110" s="76"/>
      <c r="FZ110" s="76"/>
      <c r="GA110" s="76"/>
      <c r="GB110" s="76"/>
      <c r="GC110" s="76"/>
      <c r="GD110" s="76"/>
      <c r="GE110" s="76"/>
      <c r="GF110" s="76"/>
      <c r="GG110" s="76"/>
      <c r="GH110" s="76"/>
      <c r="GI110" s="76"/>
      <c r="GJ110" s="76"/>
      <c r="GK110" s="76"/>
      <c r="GL110" s="76"/>
      <c r="GM110" s="76"/>
      <c r="GN110" s="76"/>
      <c r="GO110" s="76"/>
      <c r="GP110" s="76"/>
      <c r="GQ110" s="76"/>
      <c r="GR110" s="76"/>
      <c r="GS110" s="76"/>
      <c r="GT110" s="76"/>
      <c r="GU110" s="76"/>
      <c r="GV110" s="76"/>
      <c r="GW110" s="76"/>
    </row>
    <row r="111" spans="1:205" ht="20.100000000000001" customHeight="1">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row>
    <row r="112" spans="1:205" ht="20.100000000000001" customHeight="1">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row>
    <row r="113" spans="1:205" ht="20.100000000000001" customHeight="1">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6"/>
      <c r="AB113" s="76"/>
      <c r="AC113" s="76"/>
      <c r="AD113" s="76"/>
      <c r="AE113" s="76"/>
      <c r="AF113" s="76"/>
      <c r="AG113" s="76"/>
      <c r="AH113" s="76"/>
      <c r="AI113" s="76"/>
      <c r="AJ113" s="76"/>
      <c r="AK113" s="76"/>
      <c r="AL113" s="76"/>
      <c r="AM113" s="76"/>
      <c r="AN113" s="76"/>
      <c r="AO113" s="76"/>
      <c r="AP113" s="76"/>
      <c r="AQ113" s="76"/>
      <c r="AR113" s="76"/>
      <c r="AS113" s="76"/>
      <c r="AT113" s="76"/>
      <c r="AU113" s="76"/>
      <c r="AV113" s="76"/>
      <c r="AW113" s="76"/>
      <c r="AX113" s="76"/>
      <c r="AY113" s="76"/>
      <c r="AZ113" s="76"/>
      <c r="BA113" s="76"/>
      <c r="BB113" s="76"/>
      <c r="BC113" s="76"/>
      <c r="BD113" s="76"/>
      <c r="BE113" s="76"/>
      <c r="BF113" s="76"/>
      <c r="BG113" s="76"/>
      <c r="BH113" s="76"/>
      <c r="BI113" s="76"/>
      <c r="BJ113" s="76"/>
      <c r="BK113" s="76"/>
      <c r="BL113" s="76"/>
      <c r="BM113" s="76"/>
      <c r="BN113" s="76"/>
      <c r="BO113" s="76"/>
      <c r="BP113" s="76"/>
      <c r="BQ113" s="76"/>
      <c r="BR113" s="76"/>
      <c r="BS113" s="76"/>
      <c r="BT113" s="76"/>
      <c r="BU113" s="76"/>
      <c r="BV113" s="76"/>
      <c r="BW113" s="76"/>
      <c r="BX113" s="76"/>
      <c r="BY113" s="76"/>
      <c r="BZ113" s="76"/>
      <c r="CA113" s="76"/>
      <c r="CB113" s="76"/>
      <c r="CC113" s="76"/>
      <c r="CD113" s="76"/>
      <c r="CE113" s="76"/>
      <c r="CF113" s="76"/>
      <c r="CG113" s="76"/>
      <c r="CH113" s="76"/>
      <c r="CI113" s="76"/>
      <c r="CJ113" s="76"/>
      <c r="CK113" s="76"/>
      <c r="CL113" s="76"/>
      <c r="CM113" s="76"/>
      <c r="CN113" s="76"/>
      <c r="CO113" s="76"/>
      <c r="CP113" s="76"/>
      <c r="CQ113" s="76"/>
      <c r="CR113" s="76"/>
      <c r="CS113" s="76"/>
      <c r="CT113" s="76"/>
      <c r="CU113" s="76"/>
      <c r="CV113" s="76"/>
      <c r="CW113" s="76"/>
      <c r="CX113" s="76"/>
      <c r="CY113" s="76"/>
      <c r="CZ113" s="76"/>
      <c r="DA113" s="76"/>
      <c r="DB113" s="76"/>
      <c r="DC113" s="76"/>
      <c r="DD113" s="76"/>
      <c r="DE113" s="76"/>
      <c r="DF113" s="76"/>
      <c r="DG113" s="76"/>
      <c r="DH113" s="76"/>
      <c r="DI113" s="76"/>
      <c r="DJ113" s="76"/>
      <c r="DK113" s="76"/>
      <c r="DL113" s="76"/>
      <c r="DM113" s="76"/>
      <c r="DN113" s="76"/>
      <c r="DO113" s="76"/>
      <c r="DP113" s="76"/>
      <c r="DQ113" s="76"/>
      <c r="DR113" s="76"/>
      <c r="DS113" s="76"/>
      <c r="DT113" s="76"/>
      <c r="DU113" s="76"/>
      <c r="DV113" s="76"/>
      <c r="DW113" s="76"/>
      <c r="DX113" s="76"/>
      <c r="DY113" s="76"/>
      <c r="DZ113" s="76"/>
      <c r="EA113" s="76"/>
      <c r="EB113" s="76"/>
      <c r="EC113" s="76"/>
      <c r="ED113" s="76"/>
      <c r="EE113" s="76"/>
      <c r="EF113" s="76"/>
      <c r="EG113" s="76"/>
      <c r="EH113" s="76"/>
      <c r="EI113" s="76"/>
      <c r="EJ113" s="76"/>
      <c r="EK113" s="76"/>
      <c r="EL113" s="76"/>
      <c r="EM113" s="76"/>
      <c r="EN113" s="76"/>
      <c r="EO113" s="76"/>
      <c r="EP113" s="76"/>
      <c r="EQ113" s="76"/>
      <c r="ER113" s="76"/>
      <c r="ES113" s="76"/>
      <c r="ET113" s="76"/>
      <c r="EU113" s="76"/>
      <c r="EV113" s="76"/>
      <c r="EW113" s="76"/>
      <c r="EX113" s="76"/>
      <c r="EY113" s="76"/>
      <c r="EZ113" s="76"/>
      <c r="FA113" s="76"/>
      <c r="FB113" s="76"/>
      <c r="FC113" s="76"/>
      <c r="FD113" s="76"/>
      <c r="FE113" s="76"/>
      <c r="FF113" s="76"/>
      <c r="FG113" s="76"/>
      <c r="FH113" s="76"/>
      <c r="FI113" s="76"/>
      <c r="FJ113" s="76"/>
      <c r="FK113" s="76"/>
      <c r="FL113" s="76"/>
      <c r="FM113" s="76"/>
      <c r="FN113" s="76"/>
      <c r="FO113" s="76"/>
      <c r="FP113" s="76"/>
      <c r="FQ113" s="76"/>
      <c r="FR113" s="76"/>
      <c r="FS113" s="76"/>
      <c r="FT113" s="76"/>
      <c r="FU113" s="76"/>
      <c r="FV113" s="76"/>
      <c r="FW113" s="76"/>
      <c r="FX113" s="76"/>
      <c r="FY113" s="76"/>
      <c r="FZ113" s="76"/>
      <c r="GA113" s="76"/>
      <c r="GB113" s="76"/>
      <c r="GC113" s="76"/>
      <c r="GD113" s="76"/>
      <c r="GE113" s="76"/>
      <c r="GF113" s="76"/>
      <c r="GG113" s="76"/>
      <c r="GH113" s="76"/>
      <c r="GI113" s="76"/>
      <c r="GJ113" s="76"/>
      <c r="GK113" s="76"/>
      <c r="GL113" s="76"/>
      <c r="GM113" s="76"/>
      <c r="GN113" s="76"/>
      <c r="GO113" s="76"/>
      <c r="GP113" s="76"/>
      <c r="GQ113" s="76"/>
      <c r="GR113" s="76"/>
      <c r="GS113" s="76"/>
      <c r="GT113" s="76"/>
      <c r="GU113" s="76"/>
      <c r="GV113" s="76"/>
      <c r="GW113" s="76"/>
    </row>
    <row r="114" spans="1:205" ht="20.100000000000001" customHeight="1">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row>
    <row r="115" spans="1:205" ht="20.100000000000001" customHeight="1">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c r="BE115" s="76"/>
      <c r="BF115" s="76"/>
      <c r="BG115" s="76"/>
      <c r="BH115" s="76"/>
      <c r="BI115" s="76"/>
      <c r="BJ115" s="76"/>
      <c r="BK115" s="76"/>
      <c r="BL115" s="76"/>
      <c r="BM115" s="76"/>
      <c r="BN115" s="76"/>
      <c r="BO115" s="76"/>
      <c r="BP115" s="76"/>
      <c r="BQ115" s="76"/>
      <c r="BR115" s="76"/>
      <c r="BS115" s="76"/>
      <c r="BT115" s="76"/>
      <c r="BU115" s="76"/>
      <c r="BV115" s="76"/>
      <c r="BW115" s="76"/>
      <c r="BX115" s="76"/>
      <c r="BY115" s="76"/>
      <c r="BZ115" s="76"/>
      <c r="CA115" s="76"/>
      <c r="CB115" s="76"/>
      <c r="CC115" s="76"/>
      <c r="CD115" s="76"/>
      <c r="CE115" s="76"/>
      <c r="CF115" s="76"/>
      <c r="CG115" s="76"/>
      <c r="CH115" s="76"/>
      <c r="CI115" s="76"/>
      <c r="CJ115" s="76"/>
      <c r="CK115" s="76"/>
      <c r="CL115" s="76"/>
      <c r="CM115" s="76"/>
      <c r="CN115" s="76"/>
      <c r="CO115" s="76"/>
      <c r="CP115" s="76"/>
      <c r="CQ115" s="76"/>
      <c r="CR115" s="76"/>
      <c r="CS115" s="76"/>
      <c r="CT115" s="76"/>
      <c r="CU115" s="76"/>
      <c r="CV115" s="76"/>
      <c r="CW115" s="76"/>
      <c r="CX115" s="76"/>
      <c r="CY115" s="76"/>
      <c r="CZ115" s="76"/>
      <c r="DA115" s="76"/>
      <c r="DB115" s="76"/>
      <c r="DC115" s="76"/>
      <c r="DD115" s="76"/>
      <c r="DE115" s="76"/>
      <c r="DF115" s="76"/>
      <c r="DG115" s="76"/>
      <c r="DH115" s="76"/>
      <c r="DI115" s="76"/>
      <c r="DJ115" s="76"/>
      <c r="DK115" s="76"/>
      <c r="DL115" s="76"/>
      <c r="DM115" s="76"/>
      <c r="DN115" s="76"/>
      <c r="DO115" s="76"/>
      <c r="DP115" s="76"/>
      <c r="DQ115" s="76"/>
      <c r="DR115" s="76"/>
      <c r="DS115" s="76"/>
      <c r="DT115" s="76"/>
      <c r="DU115" s="76"/>
      <c r="DV115" s="76"/>
      <c r="DW115" s="76"/>
      <c r="DX115" s="76"/>
      <c r="DY115" s="76"/>
      <c r="DZ115" s="76"/>
      <c r="EA115" s="76"/>
      <c r="EB115" s="76"/>
      <c r="EC115" s="76"/>
      <c r="ED115" s="76"/>
      <c r="EE115" s="76"/>
      <c r="EF115" s="76"/>
      <c r="EG115" s="76"/>
      <c r="EH115" s="76"/>
      <c r="EI115" s="76"/>
      <c r="EJ115" s="76"/>
      <c r="EK115" s="76"/>
      <c r="EL115" s="76"/>
      <c r="EM115" s="76"/>
      <c r="EN115" s="76"/>
      <c r="EO115" s="76"/>
      <c r="EP115" s="76"/>
      <c r="EQ115" s="76"/>
      <c r="ER115" s="76"/>
      <c r="ES115" s="76"/>
      <c r="ET115" s="76"/>
      <c r="EU115" s="76"/>
      <c r="EV115" s="76"/>
      <c r="EW115" s="76"/>
      <c r="EX115" s="76"/>
      <c r="EY115" s="76"/>
      <c r="EZ115" s="76"/>
      <c r="FA115" s="76"/>
      <c r="FB115" s="76"/>
      <c r="FC115" s="76"/>
      <c r="FD115" s="76"/>
      <c r="FE115" s="76"/>
      <c r="FF115" s="76"/>
      <c r="FG115" s="76"/>
      <c r="FH115" s="76"/>
      <c r="FI115" s="76"/>
      <c r="FJ115" s="76"/>
      <c r="FK115" s="76"/>
      <c r="FL115" s="76"/>
      <c r="FM115" s="76"/>
      <c r="FN115" s="76"/>
      <c r="FO115" s="76"/>
      <c r="FP115" s="76"/>
      <c r="FQ115" s="76"/>
      <c r="FR115" s="76"/>
      <c r="FS115" s="76"/>
      <c r="FT115" s="76"/>
      <c r="FU115" s="76"/>
      <c r="FV115" s="76"/>
      <c r="FW115" s="76"/>
      <c r="FX115" s="76"/>
      <c r="FY115" s="76"/>
      <c r="FZ115" s="76"/>
      <c r="GA115" s="76"/>
      <c r="GB115" s="76"/>
      <c r="GC115" s="76"/>
      <c r="GD115" s="76"/>
      <c r="GE115" s="76"/>
      <c r="GF115" s="76"/>
      <c r="GG115" s="76"/>
      <c r="GH115" s="76"/>
      <c r="GI115" s="76"/>
      <c r="GJ115" s="76"/>
      <c r="GK115" s="76"/>
      <c r="GL115" s="76"/>
      <c r="GM115" s="76"/>
      <c r="GN115" s="76"/>
      <c r="GO115" s="76"/>
      <c r="GP115" s="76"/>
      <c r="GQ115" s="76"/>
      <c r="GR115" s="76"/>
      <c r="GS115" s="76"/>
      <c r="GT115" s="76"/>
      <c r="GU115" s="76"/>
      <c r="GV115" s="76"/>
      <c r="GW115" s="76"/>
    </row>
    <row r="116" spans="1:205" ht="20.100000000000001" customHeight="1">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c r="AA116" s="76"/>
      <c r="AB116" s="76"/>
      <c r="AC116" s="76"/>
      <c r="AD116" s="76"/>
      <c r="AE116" s="76"/>
      <c r="AF116" s="76"/>
      <c r="AG116" s="76"/>
      <c r="AH116" s="76"/>
      <c r="AI116" s="76"/>
      <c r="AJ116" s="76"/>
      <c r="AK116" s="76"/>
      <c r="AL116" s="76"/>
      <c r="AM116" s="76"/>
      <c r="AN116" s="76"/>
      <c r="AO116" s="76"/>
      <c r="AP116" s="76"/>
      <c r="AQ116" s="76"/>
      <c r="AR116" s="76"/>
      <c r="AS116" s="76"/>
      <c r="AT116" s="76"/>
      <c r="AU116" s="76"/>
      <c r="AV116" s="76"/>
      <c r="AW116" s="76"/>
      <c r="AX116" s="76"/>
      <c r="AY116" s="76"/>
      <c r="AZ116" s="76"/>
      <c r="BA116" s="76"/>
      <c r="BB116" s="76"/>
      <c r="BC116" s="76"/>
      <c r="BD116" s="76"/>
      <c r="BE116" s="76"/>
      <c r="BF116" s="76"/>
      <c r="BG116" s="76"/>
      <c r="BH116" s="76"/>
      <c r="BI116" s="76"/>
      <c r="BJ116" s="76"/>
      <c r="BK116" s="76"/>
      <c r="BL116" s="76"/>
      <c r="BM116" s="76"/>
      <c r="BN116" s="76"/>
      <c r="BO116" s="76"/>
      <c r="BP116" s="76"/>
      <c r="BQ116" s="76"/>
      <c r="BR116" s="76"/>
      <c r="BS116" s="76"/>
      <c r="BT116" s="76"/>
      <c r="BU116" s="76"/>
      <c r="BV116" s="76"/>
      <c r="BW116" s="76"/>
      <c r="BX116" s="76"/>
      <c r="BY116" s="76"/>
      <c r="BZ116" s="76"/>
      <c r="CA116" s="76"/>
      <c r="CB116" s="76"/>
      <c r="CC116" s="76"/>
      <c r="CD116" s="76"/>
      <c r="CE116" s="76"/>
      <c r="CF116" s="76"/>
      <c r="CG116" s="76"/>
      <c r="CH116" s="76"/>
      <c r="CI116" s="76"/>
      <c r="CJ116" s="76"/>
      <c r="CK116" s="76"/>
      <c r="CL116" s="76"/>
      <c r="CM116" s="76"/>
      <c r="CN116" s="76"/>
      <c r="CO116" s="76"/>
      <c r="CP116" s="76"/>
      <c r="CQ116" s="76"/>
      <c r="CR116" s="76"/>
      <c r="CS116" s="76"/>
      <c r="CT116" s="76"/>
      <c r="CU116" s="76"/>
      <c r="CV116" s="76"/>
      <c r="CW116" s="76"/>
      <c r="CX116" s="76"/>
      <c r="CY116" s="76"/>
      <c r="CZ116" s="76"/>
      <c r="DA116" s="76"/>
      <c r="DB116" s="76"/>
      <c r="DC116" s="76"/>
      <c r="DD116" s="76"/>
      <c r="DE116" s="76"/>
      <c r="DF116" s="76"/>
      <c r="DG116" s="76"/>
      <c r="DH116" s="76"/>
      <c r="DI116" s="76"/>
      <c r="DJ116" s="76"/>
      <c r="DK116" s="76"/>
      <c r="DL116" s="76"/>
      <c r="DM116" s="76"/>
      <c r="DN116" s="76"/>
      <c r="DO116" s="76"/>
      <c r="DP116" s="76"/>
      <c r="DQ116" s="76"/>
      <c r="DR116" s="76"/>
      <c r="DS116" s="76"/>
      <c r="DT116" s="76"/>
      <c r="DU116" s="76"/>
      <c r="DV116" s="76"/>
      <c r="DW116" s="76"/>
      <c r="DX116" s="76"/>
      <c r="DY116" s="76"/>
      <c r="DZ116" s="76"/>
      <c r="EA116" s="76"/>
      <c r="EB116" s="76"/>
      <c r="EC116" s="76"/>
      <c r="ED116" s="76"/>
      <c r="EE116" s="76"/>
      <c r="EF116" s="76"/>
      <c r="EG116" s="76"/>
      <c r="EH116" s="76"/>
      <c r="EI116" s="76"/>
      <c r="EJ116" s="76"/>
      <c r="EK116" s="76"/>
      <c r="EL116" s="76"/>
      <c r="EM116" s="76"/>
      <c r="EN116" s="76"/>
      <c r="EO116" s="76"/>
      <c r="EP116" s="76"/>
      <c r="EQ116" s="76"/>
      <c r="ER116" s="76"/>
      <c r="ES116" s="76"/>
      <c r="ET116" s="76"/>
      <c r="EU116" s="76"/>
      <c r="EV116" s="76"/>
      <c r="EW116" s="76"/>
      <c r="EX116" s="76"/>
      <c r="EY116" s="76"/>
      <c r="EZ116" s="76"/>
      <c r="FA116" s="76"/>
      <c r="FB116" s="76"/>
      <c r="FC116" s="76"/>
      <c r="FD116" s="76"/>
      <c r="FE116" s="76"/>
      <c r="FF116" s="76"/>
      <c r="FG116" s="76"/>
      <c r="FH116" s="76"/>
      <c r="FI116" s="76"/>
      <c r="FJ116" s="76"/>
      <c r="FK116" s="76"/>
      <c r="FL116" s="76"/>
      <c r="FM116" s="76"/>
      <c r="FN116" s="76"/>
      <c r="FO116" s="76"/>
      <c r="FP116" s="76"/>
      <c r="FQ116" s="76"/>
      <c r="FR116" s="76"/>
      <c r="FS116" s="76"/>
      <c r="FT116" s="76"/>
      <c r="FU116" s="76"/>
      <c r="FV116" s="76"/>
      <c r="FW116" s="76"/>
      <c r="FX116" s="76"/>
      <c r="FY116" s="76"/>
      <c r="FZ116" s="76"/>
      <c r="GA116" s="76"/>
      <c r="GB116" s="76"/>
      <c r="GC116" s="76"/>
      <c r="GD116" s="76"/>
      <c r="GE116" s="76"/>
      <c r="GF116" s="76"/>
      <c r="GG116" s="76"/>
      <c r="GH116" s="76"/>
      <c r="GI116" s="76"/>
      <c r="GJ116" s="76"/>
      <c r="GK116" s="76"/>
      <c r="GL116" s="76"/>
      <c r="GM116" s="76"/>
      <c r="GN116" s="76"/>
      <c r="GO116" s="76"/>
      <c r="GP116" s="76"/>
      <c r="GQ116" s="76"/>
      <c r="GR116" s="76"/>
      <c r="GS116" s="76"/>
      <c r="GT116" s="76"/>
      <c r="GU116" s="76"/>
      <c r="GV116" s="76"/>
      <c r="GW116" s="76"/>
    </row>
    <row r="117" spans="1:205" ht="20.100000000000001" customHeight="1">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6"/>
      <c r="AB117" s="76"/>
      <c r="AC117" s="76"/>
      <c r="AD117" s="76"/>
      <c r="AE117" s="76"/>
      <c r="AF117" s="76"/>
      <c r="AG117" s="76"/>
      <c r="AH117" s="76"/>
      <c r="AI117" s="76"/>
      <c r="AJ117" s="76"/>
      <c r="AK117" s="76"/>
      <c r="AL117" s="76"/>
      <c r="AM117" s="76"/>
      <c r="AN117" s="76"/>
      <c r="AO117" s="76"/>
      <c r="AP117" s="76"/>
      <c r="AQ117" s="76"/>
      <c r="AR117" s="76"/>
      <c r="AS117" s="76"/>
      <c r="AT117" s="76"/>
      <c r="AU117" s="76"/>
      <c r="AV117" s="76"/>
      <c r="AW117" s="76"/>
      <c r="AX117" s="76"/>
      <c r="AY117" s="76"/>
      <c r="AZ117" s="76"/>
      <c r="BA117" s="76"/>
      <c r="BB117" s="76"/>
      <c r="BC117" s="76"/>
      <c r="BD117" s="76"/>
      <c r="BE117" s="76"/>
      <c r="BF117" s="76"/>
      <c r="BG117" s="76"/>
      <c r="BH117" s="76"/>
      <c r="BI117" s="76"/>
      <c r="BJ117" s="76"/>
      <c r="BK117" s="76"/>
      <c r="BL117" s="76"/>
      <c r="BM117" s="76"/>
      <c r="BN117" s="76"/>
      <c r="BO117" s="76"/>
      <c r="BP117" s="76"/>
      <c r="BQ117" s="76"/>
      <c r="BR117" s="76"/>
      <c r="BS117" s="76"/>
      <c r="BT117" s="76"/>
      <c r="BU117" s="76"/>
      <c r="BV117" s="76"/>
      <c r="BW117" s="76"/>
      <c r="BX117" s="76"/>
      <c r="BY117" s="76"/>
      <c r="BZ117" s="76"/>
      <c r="CA117" s="76"/>
      <c r="CB117" s="76"/>
      <c r="CC117" s="76"/>
      <c r="CD117" s="76"/>
      <c r="CE117" s="76"/>
      <c r="CF117" s="76"/>
      <c r="CG117" s="76"/>
      <c r="CH117" s="76"/>
      <c r="CI117" s="76"/>
      <c r="CJ117" s="76"/>
      <c r="CK117" s="76"/>
      <c r="CL117" s="76"/>
      <c r="CM117" s="76"/>
      <c r="CN117" s="76"/>
      <c r="CO117" s="76"/>
      <c r="CP117" s="76"/>
      <c r="CQ117" s="76"/>
      <c r="CR117" s="76"/>
      <c r="CS117" s="76"/>
      <c r="CT117" s="76"/>
      <c r="CU117" s="76"/>
      <c r="CV117" s="76"/>
      <c r="CW117" s="76"/>
      <c r="CX117" s="76"/>
      <c r="CY117" s="76"/>
      <c r="CZ117" s="76"/>
      <c r="DA117" s="76"/>
      <c r="DB117" s="76"/>
      <c r="DC117" s="76"/>
      <c r="DD117" s="76"/>
      <c r="DE117" s="76"/>
      <c r="DF117" s="76"/>
      <c r="DG117" s="76"/>
      <c r="DH117" s="76"/>
      <c r="DI117" s="76"/>
      <c r="DJ117" s="76"/>
      <c r="DK117" s="76"/>
      <c r="DL117" s="76"/>
      <c r="DM117" s="76"/>
      <c r="DN117" s="76"/>
      <c r="DO117" s="76"/>
      <c r="DP117" s="76"/>
      <c r="DQ117" s="76"/>
      <c r="DR117" s="76"/>
      <c r="DS117" s="76"/>
      <c r="DT117" s="76"/>
      <c r="DU117" s="76"/>
      <c r="DV117" s="76"/>
      <c r="DW117" s="76"/>
      <c r="DX117" s="76"/>
      <c r="DY117" s="76"/>
      <c r="DZ117" s="76"/>
      <c r="EA117" s="76"/>
      <c r="EB117" s="76"/>
      <c r="EC117" s="76"/>
      <c r="ED117" s="76"/>
      <c r="EE117" s="76"/>
      <c r="EF117" s="76"/>
      <c r="EG117" s="76"/>
      <c r="EH117" s="76"/>
      <c r="EI117" s="76"/>
      <c r="EJ117" s="76"/>
      <c r="EK117" s="76"/>
      <c r="EL117" s="76"/>
      <c r="EM117" s="76"/>
      <c r="EN117" s="76"/>
      <c r="EO117" s="76"/>
      <c r="EP117" s="76"/>
      <c r="EQ117" s="76"/>
      <c r="ER117" s="76"/>
      <c r="ES117" s="76"/>
      <c r="ET117" s="76"/>
      <c r="EU117" s="76"/>
      <c r="EV117" s="76"/>
      <c r="EW117" s="76"/>
      <c r="EX117" s="76"/>
      <c r="EY117" s="76"/>
      <c r="EZ117" s="76"/>
      <c r="FA117" s="76"/>
      <c r="FB117" s="76"/>
      <c r="FC117" s="76"/>
      <c r="FD117" s="76"/>
      <c r="FE117" s="76"/>
      <c r="FF117" s="76"/>
      <c r="FG117" s="76"/>
      <c r="FH117" s="76"/>
      <c r="FI117" s="76"/>
      <c r="FJ117" s="76"/>
      <c r="FK117" s="76"/>
      <c r="FL117" s="76"/>
      <c r="FM117" s="76"/>
      <c r="FN117" s="76"/>
      <c r="FO117" s="76"/>
      <c r="FP117" s="76"/>
      <c r="FQ117" s="76"/>
      <c r="FR117" s="76"/>
      <c r="FS117" s="76"/>
      <c r="FT117" s="76"/>
      <c r="FU117" s="76"/>
      <c r="FV117" s="76"/>
      <c r="FW117" s="76"/>
      <c r="FX117" s="76"/>
      <c r="FY117" s="76"/>
      <c r="FZ117" s="76"/>
      <c r="GA117" s="76"/>
      <c r="GB117" s="76"/>
      <c r="GC117" s="76"/>
      <c r="GD117" s="76"/>
      <c r="GE117" s="76"/>
      <c r="GF117" s="76"/>
      <c r="GG117" s="76"/>
      <c r="GH117" s="76"/>
      <c r="GI117" s="76"/>
      <c r="GJ117" s="76"/>
      <c r="GK117" s="76"/>
      <c r="GL117" s="76"/>
      <c r="GM117" s="76"/>
      <c r="GN117" s="76"/>
      <c r="GO117" s="76"/>
      <c r="GP117" s="76"/>
      <c r="GQ117" s="76"/>
      <c r="GR117" s="76"/>
      <c r="GS117" s="76"/>
      <c r="GT117" s="76"/>
      <c r="GU117" s="76"/>
      <c r="GV117" s="76"/>
      <c r="GW117" s="76"/>
    </row>
    <row r="118" spans="1:205" ht="20.100000000000001" customHeight="1">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6"/>
      <c r="AB118" s="76"/>
      <c r="AC118" s="76"/>
      <c r="AD118" s="76"/>
      <c r="AE118" s="76"/>
      <c r="AF118" s="76"/>
      <c r="AG118" s="76"/>
      <c r="AH118" s="76"/>
      <c r="AI118" s="76"/>
      <c r="AJ118" s="76"/>
      <c r="AK118" s="76"/>
      <c r="AL118" s="76"/>
      <c r="AM118" s="76"/>
      <c r="AN118" s="76"/>
      <c r="AO118" s="76"/>
      <c r="AP118" s="76"/>
      <c r="AQ118" s="76"/>
      <c r="AR118" s="76"/>
      <c r="AS118" s="76"/>
      <c r="AT118" s="76"/>
      <c r="AU118" s="76"/>
      <c r="AV118" s="76"/>
      <c r="AW118" s="76"/>
      <c r="AX118" s="76"/>
      <c r="AY118" s="76"/>
      <c r="AZ118" s="76"/>
      <c r="BA118" s="76"/>
      <c r="BB118" s="76"/>
      <c r="BC118" s="76"/>
      <c r="BD118" s="76"/>
      <c r="BE118" s="76"/>
      <c r="BF118" s="76"/>
      <c r="BG118" s="76"/>
      <c r="BH118" s="76"/>
      <c r="BI118" s="76"/>
      <c r="BJ118" s="76"/>
      <c r="BK118" s="76"/>
      <c r="BL118" s="76"/>
      <c r="BM118" s="76"/>
      <c r="BN118" s="76"/>
      <c r="BO118" s="76"/>
      <c r="BP118" s="76"/>
      <c r="BQ118" s="76"/>
      <c r="BR118" s="76"/>
      <c r="BS118" s="76"/>
      <c r="BT118" s="76"/>
      <c r="BU118" s="76"/>
      <c r="BV118" s="76"/>
      <c r="BW118" s="76"/>
      <c r="BX118" s="76"/>
      <c r="BY118" s="76"/>
      <c r="BZ118" s="76"/>
      <c r="CA118" s="76"/>
      <c r="CB118" s="76"/>
      <c r="CC118" s="76"/>
      <c r="CD118" s="76"/>
      <c r="CE118" s="76"/>
      <c r="CF118" s="76"/>
      <c r="CG118" s="76"/>
      <c r="CH118" s="76"/>
      <c r="CI118" s="76"/>
      <c r="CJ118" s="76"/>
      <c r="CK118" s="76"/>
      <c r="CL118" s="76"/>
      <c r="CM118" s="76"/>
      <c r="CN118" s="76"/>
      <c r="CO118" s="76"/>
      <c r="CP118" s="76"/>
      <c r="CQ118" s="76"/>
      <c r="CR118" s="76"/>
      <c r="CS118" s="76"/>
      <c r="CT118" s="76"/>
      <c r="CU118" s="76"/>
      <c r="CV118" s="76"/>
      <c r="CW118" s="76"/>
      <c r="CX118" s="76"/>
      <c r="CY118" s="76"/>
      <c r="CZ118" s="76"/>
      <c r="DA118" s="76"/>
      <c r="DB118" s="76"/>
      <c r="DC118" s="76"/>
      <c r="DD118" s="76"/>
      <c r="DE118" s="76"/>
      <c r="DF118" s="76"/>
      <c r="DG118" s="76"/>
      <c r="DH118" s="76"/>
      <c r="DI118" s="76"/>
      <c r="DJ118" s="76"/>
      <c r="DK118" s="76"/>
      <c r="DL118" s="76"/>
      <c r="DM118" s="76"/>
      <c r="DN118" s="76"/>
      <c r="DO118" s="76"/>
      <c r="DP118" s="76"/>
      <c r="DQ118" s="76"/>
      <c r="DR118" s="76"/>
      <c r="DS118" s="76"/>
      <c r="DT118" s="76"/>
      <c r="DU118" s="76"/>
      <c r="DV118" s="76"/>
      <c r="DW118" s="76"/>
      <c r="DX118" s="76"/>
      <c r="DY118" s="76"/>
      <c r="DZ118" s="76"/>
      <c r="EA118" s="76"/>
      <c r="EB118" s="76"/>
      <c r="EC118" s="76"/>
      <c r="ED118" s="76"/>
      <c r="EE118" s="76"/>
      <c r="EF118" s="76"/>
      <c r="EG118" s="76"/>
      <c r="EH118" s="76"/>
      <c r="EI118" s="76"/>
      <c r="EJ118" s="76"/>
      <c r="EK118" s="76"/>
      <c r="EL118" s="76"/>
      <c r="EM118" s="76"/>
      <c r="EN118" s="76"/>
      <c r="EO118" s="76"/>
      <c r="EP118" s="76"/>
      <c r="EQ118" s="76"/>
      <c r="ER118" s="76"/>
      <c r="ES118" s="76"/>
      <c r="ET118" s="76"/>
      <c r="EU118" s="76"/>
      <c r="EV118" s="76"/>
      <c r="EW118" s="76"/>
      <c r="EX118" s="76"/>
      <c r="EY118" s="76"/>
      <c r="EZ118" s="76"/>
      <c r="FA118" s="76"/>
      <c r="FB118" s="76"/>
      <c r="FC118" s="76"/>
      <c r="FD118" s="76"/>
      <c r="FE118" s="76"/>
      <c r="FF118" s="76"/>
      <c r="FG118" s="76"/>
      <c r="FH118" s="76"/>
      <c r="FI118" s="76"/>
      <c r="FJ118" s="76"/>
      <c r="FK118" s="76"/>
      <c r="FL118" s="76"/>
      <c r="FM118" s="76"/>
      <c r="FN118" s="76"/>
      <c r="FO118" s="76"/>
      <c r="FP118" s="76"/>
      <c r="FQ118" s="76"/>
      <c r="FR118" s="76"/>
      <c r="FS118" s="76"/>
      <c r="FT118" s="76"/>
      <c r="FU118" s="76"/>
      <c r="FV118" s="76"/>
      <c r="FW118" s="76"/>
      <c r="FX118" s="76"/>
      <c r="FY118" s="76"/>
      <c r="FZ118" s="76"/>
      <c r="GA118" s="76"/>
      <c r="GB118" s="76"/>
      <c r="GC118" s="76"/>
      <c r="GD118" s="76"/>
      <c r="GE118" s="76"/>
      <c r="GF118" s="76"/>
      <c r="GG118" s="76"/>
      <c r="GH118" s="76"/>
      <c r="GI118" s="76"/>
      <c r="GJ118" s="76"/>
      <c r="GK118" s="76"/>
      <c r="GL118" s="76"/>
      <c r="GM118" s="76"/>
      <c r="GN118" s="76"/>
      <c r="GO118" s="76"/>
      <c r="GP118" s="76"/>
      <c r="GQ118" s="76"/>
      <c r="GR118" s="76"/>
      <c r="GS118" s="76"/>
      <c r="GT118" s="76"/>
      <c r="GU118" s="76"/>
      <c r="GV118" s="76"/>
      <c r="GW118" s="76"/>
    </row>
    <row r="119" spans="1:205" ht="20.100000000000001" customHeight="1">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6"/>
      <c r="AB119" s="76"/>
      <c r="AC119" s="76"/>
      <c r="AD119" s="76"/>
      <c r="AE119" s="76"/>
      <c r="AF119" s="76"/>
      <c r="AG119" s="76"/>
      <c r="AH119" s="76"/>
      <c r="AI119" s="76"/>
      <c r="AJ119" s="76"/>
      <c r="AK119" s="76"/>
      <c r="AL119" s="76"/>
      <c r="AM119" s="76"/>
      <c r="AN119" s="76"/>
      <c r="AO119" s="76"/>
      <c r="AP119" s="76"/>
      <c r="AQ119" s="76"/>
      <c r="AR119" s="76"/>
      <c r="AS119" s="76"/>
      <c r="AT119" s="76"/>
      <c r="AU119" s="76"/>
      <c r="AV119" s="76"/>
      <c r="AW119" s="76"/>
      <c r="AX119" s="76"/>
      <c r="AY119" s="76"/>
      <c r="AZ119" s="76"/>
      <c r="BA119" s="76"/>
      <c r="BB119" s="76"/>
      <c r="BC119" s="76"/>
      <c r="BD119" s="76"/>
      <c r="BE119" s="76"/>
      <c r="BF119" s="76"/>
      <c r="BG119" s="76"/>
      <c r="BH119" s="76"/>
      <c r="BI119" s="76"/>
      <c r="BJ119" s="76"/>
      <c r="BK119" s="76"/>
      <c r="BL119" s="76"/>
      <c r="BM119" s="76"/>
      <c r="BN119" s="76"/>
      <c r="BO119" s="76"/>
      <c r="BP119" s="76"/>
      <c r="BQ119" s="76"/>
      <c r="BR119" s="76"/>
      <c r="BS119" s="76"/>
      <c r="BT119" s="76"/>
      <c r="BU119" s="76"/>
      <c r="BV119" s="76"/>
      <c r="BW119" s="76"/>
      <c r="BX119" s="76"/>
      <c r="BY119" s="76"/>
      <c r="BZ119" s="76"/>
      <c r="CA119" s="76"/>
      <c r="CB119" s="76"/>
      <c r="CC119" s="76"/>
      <c r="CD119" s="76"/>
      <c r="CE119" s="76"/>
      <c r="CF119" s="76"/>
      <c r="CG119" s="76"/>
      <c r="CH119" s="76"/>
      <c r="CI119" s="76"/>
      <c r="CJ119" s="76"/>
      <c r="CK119" s="76"/>
      <c r="CL119" s="76"/>
      <c r="CM119" s="76"/>
      <c r="CN119" s="76"/>
      <c r="CO119" s="76"/>
      <c r="CP119" s="76"/>
      <c r="CQ119" s="76"/>
      <c r="CR119" s="76"/>
      <c r="CS119" s="76"/>
      <c r="CT119" s="76"/>
      <c r="CU119" s="76"/>
      <c r="CV119" s="76"/>
      <c r="CW119" s="76"/>
      <c r="CX119" s="76"/>
      <c r="CY119" s="76"/>
      <c r="CZ119" s="76"/>
      <c r="DA119" s="76"/>
      <c r="DB119" s="76"/>
      <c r="DC119" s="76"/>
      <c r="DD119" s="76"/>
      <c r="DE119" s="76"/>
      <c r="DF119" s="76"/>
      <c r="DG119" s="76"/>
      <c r="DH119" s="76"/>
      <c r="DI119" s="76"/>
      <c r="DJ119" s="76"/>
      <c r="DK119" s="76"/>
      <c r="DL119" s="76"/>
      <c r="DM119" s="76"/>
      <c r="DN119" s="76"/>
      <c r="DO119" s="76"/>
      <c r="DP119" s="76"/>
      <c r="DQ119" s="76"/>
      <c r="DR119" s="76"/>
      <c r="DS119" s="76"/>
      <c r="DT119" s="76"/>
      <c r="DU119" s="76"/>
      <c r="DV119" s="76"/>
      <c r="DW119" s="76"/>
      <c r="DX119" s="76"/>
      <c r="DY119" s="76"/>
      <c r="DZ119" s="76"/>
      <c r="EA119" s="76"/>
      <c r="EB119" s="76"/>
      <c r="EC119" s="76"/>
      <c r="ED119" s="76"/>
      <c r="EE119" s="76"/>
      <c r="EF119" s="76"/>
      <c r="EG119" s="76"/>
      <c r="EH119" s="76"/>
      <c r="EI119" s="76"/>
      <c r="EJ119" s="76"/>
      <c r="EK119" s="76"/>
      <c r="EL119" s="76"/>
      <c r="EM119" s="76"/>
      <c r="EN119" s="76"/>
      <c r="EO119" s="76"/>
      <c r="EP119" s="76"/>
      <c r="EQ119" s="76"/>
      <c r="ER119" s="76"/>
      <c r="ES119" s="76"/>
      <c r="ET119" s="76"/>
      <c r="EU119" s="76"/>
      <c r="EV119" s="76"/>
      <c r="EW119" s="76"/>
      <c r="EX119" s="76"/>
      <c r="EY119" s="76"/>
      <c r="EZ119" s="76"/>
      <c r="FA119" s="76"/>
      <c r="FB119" s="76"/>
      <c r="FC119" s="76"/>
      <c r="FD119" s="76"/>
      <c r="FE119" s="76"/>
      <c r="FF119" s="76"/>
      <c r="FG119" s="76"/>
      <c r="FH119" s="76"/>
      <c r="FI119" s="76"/>
      <c r="FJ119" s="76"/>
      <c r="FK119" s="76"/>
      <c r="FL119" s="76"/>
      <c r="FM119" s="76"/>
      <c r="FN119" s="76"/>
      <c r="FO119" s="76"/>
      <c r="FP119" s="76"/>
      <c r="FQ119" s="76"/>
      <c r="FR119" s="76"/>
      <c r="FS119" s="76"/>
      <c r="FT119" s="76"/>
      <c r="FU119" s="76"/>
      <c r="FV119" s="76"/>
      <c r="FW119" s="76"/>
      <c r="FX119" s="76"/>
      <c r="FY119" s="76"/>
      <c r="FZ119" s="76"/>
      <c r="GA119" s="76"/>
      <c r="GB119" s="76"/>
      <c r="GC119" s="76"/>
      <c r="GD119" s="76"/>
      <c r="GE119" s="76"/>
      <c r="GF119" s="76"/>
      <c r="GG119" s="76"/>
      <c r="GH119" s="76"/>
      <c r="GI119" s="76"/>
      <c r="GJ119" s="76"/>
      <c r="GK119" s="76"/>
      <c r="GL119" s="76"/>
      <c r="GM119" s="76"/>
      <c r="GN119" s="76"/>
      <c r="GO119" s="76"/>
      <c r="GP119" s="76"/>
      <c r="GQ119" s="76"/>
      <c r="GR119" s="76"/>
      <c r="GS119" s="76"/>
      <c r="GT119" s="76"/>
      <c r="GU119" s="76"/>
      <c r="GV119" s="76"/>
      <c r="GW119" s="76"/>
    </row>
    <row r="120" spans="1:205" ht="20.100000000000001" customHeight="1">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6"/>
      <c r="AB120" s="76"/>
      <c r="AC120" s="76"/>
      <c r="AD120" s="76"/>
      <c r="AE120" s="76"/>
      <c r="AF120" s="76"/>
      <c r="AG120" s="76"/>
      <c r="AH120" s="76"/>
      <c r="AI120" s="76"/>
      <c r="AJ120" s="76"/>
      <c r="AK120" s="76"/>
      <c r="AL120" s="76"/>
      <c r="AM120" s="76"/>
      <c r="AN120" s="76"/>
      <c r="AO120" s="76"/>
      <c r="AP120" s="76"/>
      <c r="AQ120" s="76"/>
      <c r="AR120" s="76"/>
      <c r="AS120" s="76"/>
      <c r="AT120" s="76"/>
      <c r="AU120" s="76"/>
      <c r="AV120" s="76"/>
      <c r="AW120" s="76"/>
      <c r="AX120" s="76"/>
      <c r="AY120" s="76"/>
      <c r="AZ120" s="76"/>
      <c r="BA120" s="76"/>
      <c r="BB120" s="76"/>
      <c r="BC120" s="76"/>
      <c r="BD120" s="76"/>
      <c r="BE120" s="76"/>
      <c r="BF120" s="76"/>
      <c r="BG120" s="76"/>
      <c r="BH120" s="76"/>
      <c r="BI120" s="76"/>
      <c r="BJ120" s="76"/>
      <c r="BK120" s="76"/>
      <c r="BL120" s="76"/>
      <c r="BM120" s="76"/>
      <c r="BN120" s="76"/>
      <c r="BO120" s="76"/>
      <c r="BP120" s="76"/>
      <c r="BQ120" s="76"/>
      <c r="BR120" s="76"/>
      <c r="BS120" s="76"/>
      <c r="BT120" s="76"/>
      <c r="BU120" s="76"/>
      <c r="BV120" s="76"/>
      <c r="BW120" s="76"/>
      <c r="BX120" s="76"/>
      <c r="BY120" s="76"/>
      <c r="BZ120" s="76"/>
      <c r="CA120" s="76"/>
      <c r="CB120" s="76"/>
      <c r="CC120" s="76"/>
      <c r="CD120" s="76"/>
      <c r="CE120" s="76"/>
      <c r="CF120" s="76"/>
      <c r="CG120" s="76"/>
      <c r="CH120" s="76"/>
      <c r="CI120" s="76"/>
      <c r="CJ120" s="76"/>
      <c r="CK120" s="76"/>
      <c r="CL120" s="76"/>
      <c r="CM120" s="76"/>
      <c r="CN120" s="76"/>
      <c r="CO120" s="76"/>
      <c r="CP120" s="76"/>
      <c r="CQ120" s="76"/>
      <c r="CR120" s="76"/>
      <c r="CS120" s="76"/>
      <c r="CT120" s="76"/>
      <c r="CU120" s="76"/>
      <c r="CV120" s="76"/>
      <c r="CW120" s="76"/>
      <c r="CX120" s="76"/>
      <c r="CY120" s="76"/>
      <c r="CZ120" s="76"/>
      <c r="DA120" s="76"/>
      <c r="DB120" s="76"/>
      <c r="DC120" s="76"/>
      <c r="DD120" s="76"/>
      <c r="DE120" s="76"/>
      <c r="DF120" s="76"/>
      <c r="DG120" s="76"/>
      <c r="DH120" s="76"/>
      <c r="DI120" s="76"/>
      <c r="DJ120" s="76"/>
      <c r="DK120" s="76"/>
      <c r="DL120" s="76"/>
      <c r="DM120" s="76"/>
      <c r="DN120" s="76"/>
      <c r="DO120" s="76"/>
      <c r="DP120" s="76"/>
      <c r="DQ120" s="76"/>
      <c r="DR120" s="76"/>
      <c r="DS120" s="76"/>
      <c r="DT120" s="76"/>
      <c r="DU120" s="76"/>
      <c r="DV120" s="76"/>
      <c r="DW120" s="76"/>
      <c r="DX120" s="76"/>
      <c r="DY120" s="76"/>
      <c r="DZ120" s="76"/>
      <c r="EA120" s="76"/>
      <c r="EB120" s="76"/>
      <c r="EC120" s="76"/>
      <c r="ED120" s="76"/>
      <c r="EE120" s="76"/>
      <c r="EF120" s="76"/>
      <c r="EG120" s="76"/>
      <c r="EH120" s="76"/>
      <c r="EI120" s="76"/>
      <c r="EJ120" s="76"/>
      <c r="EK120" s="76"/>
      <c r="EL120" s="76"/>
      <c r="EM120" s="76"/>
      <c r="EN120" s="76"/>
      <c r="EO120" s="76"/>
      <c r="EP120" s="76"/>
      <c r="EQ120" s="76"/>
      <c r="ER120" s="76"/>
      <c r="ES120" s="76"/>
      <c r="ET120" s="76"/>
      <c r="EU120" s="76"/>
      <c r="EV120" s="76"/>
      <c r="EW120" s="76"/>
      <c r="EX120" s="76"/>
      <c r="EY120" s="76"/>
      <c r="EZ120" s="76"/>
      <c r="FA120" s="76"/>
      <c r="FB120" s="76"/>
      <c r="FC120" s="76"/>
      <c r="FD120" s="76"/>
      <c r="FE120" s="76"/>
      <c r="FF120" s="76"/>
      <c r="FG120" s="76"/>
      <c r="FH120" s="76"/>
      <c r="FI120" s="76"/>
      <c r="FJ120" s="76"/>
      <c r="FK120" s="76"/>
      <c r="FL120" s="76"/>
      <c r="FM120" s="76"/>
      <c r="FN120" s="76"/>
      <c r="FO120" s="76"/>
      <c r="FP120" s="76"/>
      <c r="FQ120" s="76"/>
      <c r="FR120" s="76"/>
      <c r="FS120" s="76"/>
      <c r="FT120" s="76"/>
      <c r="FU120" s="76"/>
      <c r="FV120" s="76"/>
      <c r="FW120" s="76"/>
      <c r="FX120" s="76"/>
      <c r="FY120" s="76"/>
      <c r="FZ120" s="76"/>
      <c r="GA120" s="76"/>
      <c r="GB120" s="76"/>
      <c r="GC120" s="76"/>
      <c r="GD120" s="76"/>
      <c r="GE120" s="76"/>
      <c r="GF120" s="76"/>
      <c r="GG120" s="76"/>
      <c r="GH120" s="76"/>
      <c r="GI120" s="76"/>
      <c r="GJ120" s="76"/>
      <c r="GK120" s="76"/>
      <c r="GL120" s="76"/>
      <c r="GM120" s="76"/>
      <c r="GN120" s="76"/>
      <c r="GO120" s="76"/>
      <c r="GP120" s="76"/>
      <c r="GQ120" s="76"/>
      <c r="GR120" s="76"/>
      <c r="GS120" s="76"/>
      <c r="GT120" s="76"/>
      <c r="GU120" s="76"/>
      <c r="GV120" s="76"/>
      <c r="GW120" s="76"/>
    </row>
    <row r="121" spans="1:205" ht="20.100000000000001" customHeight="1">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6"/>
      <c r="AB121" s="76"/>
      <c r="AC121" s="76"/>
      <c r="AD121" s="76"/>
      <c r="AE121" s="76"/>
      <c r="AF121" s="76"/>
      <c r="AG121" s="76"/>
      <c r="AH121" s="76"/>
      <c r="AI121" s="76"/>
      <c r="AJ121" s="76"/>
      <c r="AK121" s="76"/>
      <c r="AL121" s="76"/>
      <c r="AM121" s="76"/>
      <c r="AN121" s="76"/>
      <c r="AO121" s="76"/>
      <c r="AP121" s="76"/>
      <c r="AQ121" s="76"/>
      <c r="AR121" s="76"/>
      <c r="AS121" s="76"/>
      <c r="AT121" s="76"/>
      <c r="AU121" s="76"/>
      <c r="AV121" s="76"/>
      <c r="AW121" s="76"/>
      <c r="AX121" s="76"/>
      <c r="AY121" s="76"/>
      <c r="AZ121" s="76"/>
      <c r="BA121" s="76"/>
      <c r="BB121" s="76"/>
      <c r="BC121" s="76"/>
      <c r="BD121" s="76"/>
      <c r="BE121" s="76"/>
      <c r="BF121" s="76"/>
      <c r="BG121" s="76"/>
      <c r="BH121" s="76"/>
      <c r="BI121" s="76"/>
      <c r="BJ121" s="76"/>
      <c r="BK121" s="76"/>
      <c r="BL121" s="76"/>
      <c r="BM121" s="76"/>
      <c r="BN121" s="76"/>
      <c r="BO121" s="76"/>
      <c r="BP121" s="76"/>
      <c r="BQ121" s="76"/>
      <c r="BR121" s="76"/>
      <c r="BS121" s="76"/>
      <c r="BT121" s="76"/>
      <c r="BU121" s="76"/>
      <c r="BV121" s="76"/>
      <c r="BW121" s="76"/>
      <c r="BX121" s="76"/>
      <c r="BY121" s="76"/>
      <c r="BZ121" s="76"/>
      <c r="CA121" s="76"/>
      <c r="CB121" s="76"/>
      <c r="CC121" s="76"/>
      <c r="CD121" s="76"/>
      <c r="CE121" s="76"/>
      <c r="CF121" s="76"/>
      <c r="CG121" s="76"/>
      <c r="CH121" s="76"/>
      <c r="CI121" s="76"/>
      <c r="CJ121" s="76"/>
      <c r="CK121" s="76"/>
      <c r="CL121" s="76"/>
      <c r="CM121" s="76"/>
      <c r="CN121" s="76"/>
      <c r="CO121" s="76"/>
      <c r="CP121" s="76"/>
      <c r="CQ121" s="76"/>
      <c r="CR121" s="76"/>
      <c r="CS121" s="76"/>
      <c r="CT121" s="76"/>
      <c r="CU121" s="76"/>
      <c r="CV121" s="76"/>
      <c r="CW121" s="76"/>
      <c r="CX121" s="76"/>
      <c r="CY121" s="76"/>
      <c r="CZ121" s="76"/>
      <c r="DA121" s="76"/>
      <c r="DB121" s="76"/>
      <c r="DC121" s="76"/>
      <c r="DD121" s="76"/>
      <c r="DE121" s="76"/>
      <c r="DF121" s="76"/>
      <c r="DG121" s="76"/>
      <c r="DH121" s="76"/>
      <c r="DI121" s="76"/>
      <c r="DJ121" s="76"/>
      <c r="DK121" s="76"/>
      <c r="DL121" s="76"/>
      <c r="DM121" s="76"/>
      <c r="DN121" s="76"/>
      <c r="DO121" s="76"/>
      <c r="DP121" s="76"/>
      <c r="DQ121" s="76"/>
      <c r="DR121" s="76"/>
      <c r="DS121" s="76"/>
      <c r="DT121" s="76"/>
      <c r="DU121" s="76"/>
      <c r="DV121" s="76"/>
      <c r="DW121" s="76"/>
      <c r="DX121" s="76"/>
      <c r="DY121" s="76"/>
      <c r="DZ121" s="76"/>
      <c r="EA121" s="76"/>
      <c r="EB121" s="76"/>
      <c r="EC121" s="76"/>
      <c r="ED121" s="76"/>
      <c r="EE121" s="76"/>
      <c r="EF121" s="76"/>
      <c r="EG121" s="76"/>
      <c r="EH121" s="76"/>
      <c r="EI121" s="76"/>
      <c r="EJ121" s="76"/>
      <c r="EK121" s="76"/>
      <c r="EL121" s="76"/>
      <c r="EM121" s="76"/>
      <c r="EN121" s="76"/>
      <c r="EO121" s="76"/>
      <c r="EP121" s="76"/>
      <c r="EQ121" s="76"/>
      <c r="ER121" s="76"/>
      <c r="ES121" s="76"/>
      <c r="ET121" s="76"/>
      <c r="EU121" s="76"/>
      <c r="EV121" s="76"/>
      <c r="EW121" s="76"/>
      <c r="EX121" s="76"/>
      <c r="EY121" s="76"/>
      <c r="EZ121" s="76"/>
      <c r="FA121" s="76"/>
      <c r="FB121" s="76"/>
      <c r="FC121" s="76"/>
      <c r="FD121" s="76"/>
      <c r="FE121" s="76"/>
      <c r="FF121" s="76"/>
      <c r="FG121" s="76"/>
      <c r="FH121" s="76"/>
      <c r="FI121" s="76"/>
      <c r="FJ121" s="76"/>
      <c r="FK121" s="76"/>
      <c r="FL121" s="76"/>
      <c r="FM121" s="76"/>
      <c r="FN121" s="76"/>
      <c r="FO121" s="76"/>
      <c r="FP121" s="76"/>
      <c r="FQ121" s="76"/>
      <c r="FR121" s="76"/>
      <c r="FS121" s="76"/>
      <c r="FT121" s="76"/>
      <c r="FU121" s="76"/>
      <c r="FV121" s="76"/>
      <c r="FW121" s="76"/>
      <c r="FX121" s="76"/>
      <c r="FY121" s="76"/>
      <c r="FZ121" s="76"/>
      <c r="GA121" s="76"/>
      <c r="GB121" s="76"/>
      <c r="GC121" s="76"/>
      <c r="GD121" s="76"/>
      <c r="GE121" s="76"/>
      <c r="GF121" s="76"/>
      <c r="GG121" s="76"/>
      <c r="GH121" s="76"/>
      <c r="GI121" s="76"/>
      <c r="GJ121" s="76"/>
      <c r="GK121" s="76"/>
      <c r="GL121" s="76"/>
      <c r="GM121" s="76"/>
      <c r="GN121" s="76"/>
      <c r="GO121" s="76"/>
      <c r="GP121" s="76"/>
      <c r="GQ121" s="76"/>
      <c r="GR121" s="76"/>
      <c r="GS121" s="76"/>
      <c r="GT121" s="76"/>
      <c r="GU121" s="76"/>
      <c r="GV121" s="76"/>
      <c r="GW121" s="76"/>
    </row>
    <row r="122" spans="1:205" ht="20.100000000000001" customHeight="1">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row>
    <row r="123" spans="1:205" ht="20.100000000000001" customHeight="1">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6"/>
      <c r="AB123" s="76"/>
      <c r="AC123" s="76"/>
      <c r="AD123" s="76"/>
      <c r="AE123" s="76"/>
      <c r="AF123" s="76"/>
      <c r="AG123" s="76"/>
      <c r="AH123" s="76"/>
      <c r="AI123" s="76"/>
      <c r="AJ123" s="76"/>
      <c r="AK123" s="76"/>
      <c r="AL123" s="76"/>
      <c r="AM123" s="76"/>
      <c r="AN123" s="76"/>
      <c r="AO123" s="76"/>
      <c r="AP123" s="76"/>
      <c r="AQ123" s="76"/>
      <c r="AR123" s="76"/>
      <c r="AS123" s="76"/>
      <c r="AT123" s="76"/>
      <c r="AU123" s="76"/>
      <c r="AV123" s="76"/>
      <c r="AW123" s="76"/>
      <c r="AX123" s="76"/>
      <c r="AY123" s="76"/>
      <c r="AZ123" s="76"/>
      <c r="BA123" s="76"/>
      <c r="BB123" s="76"/>
      <c r="BC123" s="76"/>
      <c r="BD123" s="76"/>
      <c r="BE123" s="76"/>
      <c r="BF123" s="76"/>
      <c r="BG123" s="76"/>
      <c r="BH123" s="76"/>
      <c r="BI123" s="76"/>
      <c r="BJ123" s="76"/>
      <c r="BK123" s="76"/>
      <c r="BL123" s="76"/>
      <c r="BM123" s="76"/>
      <c r="BN123" s="76"/>
      <c r="BO123" s="76"/>
      <c r="BP123" s="76"/>
      <c r="BQ123" s="76"/>
      <c r="BR123" s="76"/>
      <c r="BS123" s="76"/>
      <c r="BT123" s="76"/>
      <c r="BU123" s="76"/>
      <c r="BV123" s="76"/>
      <c r="BW123" s="76"/>
      <c r="BX123" s="76"/>
      <c r="BY123" s="76"/>
      <c r="BZ123" s="76"/>
      <c r="CA123" s="76"/>
      <c r="CB123" s="76"/>
      <c r="CC123" s="76"/>
      <c r="CD123" s="76"/>
      <c r="CE123" s="76"/>
      <c r="CF123" s="76"/>
      <c r="CG123" s="76"/>
      <c r="CH123" s="76"/>
      <c r="CI123" s="76"/>
      <c r="CJ123" s="76"/>
      <c r="CK123" s="76"/>
      <c r="CL123" s="76"/>
      <c r="CM123" s="76"/>
      <c r="CN123" s="76"/>
      <c r="CO123" s="76"/>
      <c r="CP123" s="76"/>
      <c r="CQ123" s="76"/>
      <c r="CR123" s="76"/>
      <c r="CS123" s="76"/>
      <c r="CT123" s="76"/>
      <c r="CU123" s="76"/>
      <c r="CV123" s="76"/>
      <c r="CW123" s="76"/>
      <c r="CX123" s="76"/>
      <c r="CY123" s="76"/>
      <c r="CZ123" s="76"/>
      <c r="DA123" s="76"/>
      <c r="DB123" s="76"/>
      <c r="DC123" s="76"/>
      <c r="DD123" s="76"/>
      <c r="DE123" s="76"/>
      <c r="DF123" s="76"/>
      <c r="DG123" s="76"/>
      <c r="DH123" s="76"/>
      <c r="DI123" s="76"/>
      <c r="DJ123" s="76"/>
      <c r="DK123" s="76"/>
      <c r="DL123" s="76"/>
      <c r="DM123" s="76"/>
      <c r="DN123" s="76"/>
      <c r="DO123" s="76"/>
      <c r="DP123" s="76"/>
      <c r="DQ123" s="76"/>
      <c r="DR123" s="76"/>
      <c r="DS123" s="76"/>
      <c r="DT123" s="76"/>
      <c r="DU123" s="76"/>
      <c r="DV123" s="76"/>
      <c r="DW123" s="76"/>
      <c r="DX123" s="76"/>
      <c r="DY123" s="76"/>
      <c r="DZ123" s="76"/>
      <c r="EA123" s="76"/>
      <c r="EB123" s="76"/>
      <c r="EC123" s="76"/>
      <c r="ED123" s="76"/>
      <c r="EE123" s="76"/>
      <c r="EF123" s="76"/>
      <c r="EG123" s="76"/>
      <c r="EH123" s="76"/>
      <c r="EI123" s="76"/>
      <c r="EJ123" s="76"/>
      <c r="EK123" s="76"/>
      <c r="EL123" s="76"/>
      <c r="EM123" s="76"/>
      <c r="EN123" s="76"/>
      <c r="EO123" s="76"/>
      <c r="EP123" s="76"/>
      <c r="EQ123" s="76"/>
      <c r="ER123" s="76"/>
      <c r="ES123" s="76"/>
      <c r="ET123" s="76"/>
      <c r="EU123" s="76"/>
      <c r="EV123" s="76"/>
      <c r="EW123" s="76"/>
      <c r="EX123" s="76"/>
      <c r="EY123" s="76"/>
      <c r="EZ123" s="76"/>
      <c r="FA123" s="76"/>
      <c r="FB123" s="76"/>
      <c r="FC123" s="76"/>
      <c r="FD123" s="76"/>
      <c r="FE123" s="76"/>
      <c r="FF123" s="76"/>
      <c r="FG123" s="76"/>
      <c r="FH123" s="76"/>
      <c r="FI123" s="76"/>
      <c r="FJ123" s="76"/>
      <c r="FK123" s="76"/>
      <c r="FL123" s="76"/>
      <c r="FM123" s="76"/>
      <c r="FN123" s="76"/>
      <c r="FO123" s="76"/>
      <c r="FP123" s="76"/>
      <c r="FQ123" s="76"/>
      <c r="FR123" s="76"/>
      <c r="FS123" s="76"/>
      <c r="FT123" s="76"/>
      <c r="FU123" s="76"/>
      <c r="FV123" s="76"/>
      <c r="FW123" s="76"/>
      <c r="FX123" s="76"/>
      <c r="FY123" s="76"/>
      <c r="FZ123" s="76"/>
      <c r="GA123" s="76"/>
      <c r="GB123" s="76"/>
      <c r="GC123" s="76"/>
      <c r="GD123" s="76"/>
      <c r="GE123" s="76"/>
      <c r="GF123" s="76"/>
      <c r="GG123" s="76"/>
      <c r="GH123" s="76"/>
      <c r="GI123" s="76"/>
      <c r="GJ123" s="76"/>
      <c r="GK123" s="76"/>
      <c r="GL123" s="76"/>
      <c r="GM123" s="76"/>
      <c r="GN123" s="76"/>
      <c r="GO123" s="76"/>
      <c r="GP123" s="76"/>
      <c r="GQ123" s="76"/>
      <c r="GR123" s="76"/>
      <c r="GS123" s="76"/>
      <c r="GT123" s="76"/>
      <c r="GU123" s="76"/>
      <c r="GV123" s="76"/>
      <c r="GW123" s="76"/>
    </row>
    <row r="124" spans="1:205" ht="20.100000000000001" customHeight="1">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c r="AA124" s="76"/>
      <c r="AB124" s="76"/>
      <c r="AC124" s="76"/>
      <c r="AD124" s="76"/>
      <c r="AE124" s="76"/>
      <c r="AF124" s="76"/>
      <c r="AG124" s="76"/>
      <c r="AH124" s="76"/>
      <c r="AI124" s="76"/>
      <c r="AJ124" s="76"/>
      <c r="AK124" s="76"/>
      <c r="AL124" s="76"/>
      <c r="AM124" s="76"/>
      <c r="AN124" s="76"/>
      <c r="AO124" s="76"/>
      <c r="AP124" s="76"/>
      <c r="AQ124" s="76"/>
      <c r="AR124" s="76"/>
      <c r="AS124" s="76"/>
      <c r="AT124" s="76"/>
      <c r="AU124" s="76"/>
      <c r="AV124" s="76"/>
      <c r="AW124" s="76"/>
      <c r="AX124" s="76"/>
      <c r="AY124" s="76"/>
      <c r="AZ124" s="76"/>
      <c r="BA124" s="76"/>
      <c r="BB124" s="76"/>
      <c r="BC124" s="76"/>
      <c r="BD124" s="76"/>
      <c r="BE124" s="76"/>
      <c r="BF124" s="76"/>
      <c r="BG124" s="76"/>
      <c r="BH124" s="76"/>
      <c r="BI124" s="76"/>
      <c r="BJ124" s="76"/>
      <c r="BK124" s="76"/>
      <c r="BL124" s="76"/>
      <c r="BM124" s="76"/>
      <c r="BN124" s="76"/>
      <c r="BO124" s="76"/>
      <c r="BP124" s="76"/>
      <c r="BQ124" s="76"/>
      <c r="BR124" s="76"/>
      <c r="BS124" s="76"/>
      <c r="BT124" s="76"/>
      <c r="BU124" s="76"/>
      <c r="BV124" s="76"/>
      <c r="BW124" s="76"/>
      <c r="BX124" s="76"/>
      <c r="BY124" s="76"/>
      <c r="BZ124" s="76"/>
      <c r="CA124" s="76"/>
      <c r="CB124" s="76"/>
      <c r="CC124" s="76"/>
      <c r="CD124" s="76"/>
      <c r="CE124" s="76"/>
      <c r="CF124" s="76"/>
      <c r="CG124" s="76"/>
      <c r="CH124" s="76"/>
      <c r="CI124" s="76"/>
      <c r="CJ124" s="76"/>
      <c r="CK124" s="76"/>
      <c r="CL124" s="76"/>
      <c r="CM124" s="76"/>
      <c r="CN124" s="76"/>
      <c r="CO124" s="76"/>
      <c r="CP124" s="76"/>
      <c r="CQ124" s="76"/>
      <c r="CR124" s="76"/>
      <c r="CS124" s="76"/>
      <c r="CT124" s="76"/>
      <c r="CU124" s="76"/>
      <c r="CV124" s="76"/>
      <c r="CW124" s="76"/>
      <c r="CX124" s="76"/>
      <c r="CY124" s="76"/>
      <c r="CZ124" s="76"/>
      <c r="DA124" s="76"/>
      <c r="DB124" s="76"/>
      <c r="DC124" s="76"/>
      <c r="DD124" s="76"/>
      <c r="DE124" s="76"/>
      <c r="DF124" s="76"/>
      <c r="DG124" s="76"/>
      <c r="DH124" s="76"/>
      <c r="DI124" s="76"/>
      <c r="DJ124" s="76"/>
      <c r="DK124" s="76"/>
      <c r="DL124" s="76"/>
      <c r="DM124" s="76"/>
      <c r="DN124" s="76"/>
      <c r="DO124" s="76"/>
      <c r="DP124" s="76"/>
      <c r="DQ124" s="76"/>
      <c r="DR124" s="76"/>
      <c r="DS124" s="76"/>
      <c r="DT124" s="76"/>
      <c r="DU124" s="76"/>
      <c r="DV124" s="76"/>
      <c r="DW124" s="76"/>
      <c r="DX124" s="76"/>
      <c r="DY124" s="76"/>
      <c r="DZ124" s="76"/>
      <c r="EA124" s="76"/>
      <c r="EB124" s="76"/>
      <c r="EC124" s="76"/>
      <c r="ED124" s="76"/>
      <c r="EE124" s="76"/>
      <c r="EF124" s="76"/>
      <c r="EG124" s="76"/>
      <c r="EH124" s="76"/>
      <c r="EI124" s="76"/>
      <c r="EJ124" s="76"/>
      <c r="EK124" s="76"/>
      <c r="EL124" s="76"/>
      <c r="EM124" s="76"/>
      <c r="EN124" s="76"/>
      <c r="EO124" s="76"/>
      <c r="EP124" s="76"/>
      <c r="EQ124" s="76"/>
      <c r="ER124" s="76"/>
      <c r="ES124" s="76"/>
      <c r="ET124" s="76"/>
      <c r="EU124" s="76"/>
      <c r="EV124" s="76"/>
      <c r="EW124" s="76"/>
      <c r="EX124" s="76"/>
      <c r="EY124" s="76"/>
      <c r="EZ124" s="76"/>
      <c r="FA124" s="76"/>
      <c r="FB124" s="76"/>
      <c r="FC124" s="76"/>
      <c r="FD124" s="76"/>
      <c r="FE124" s="76"/>
      <c r="FF124" s="76"/>
      <c r="FG124" s="76"/>
      <c r="FH124" s="76"/>
      <c r="FI124" s="76"/>
      <c r="FJ124" s="76"/>
      <c r="FK124" s="76"/>
      <c r="FL124" s="76"/>
      <c r="FM124" s="76"/>
      <c r="FN124" s="76"/>
      <c r="FO124" s="76"/>
      <c r="FP124" s="76"/>
      <c r="FQ124" s="76"/>
      <c r="FR124" s="76"/>
      <c r="FS124" s="76"/>
      <c r="FT124" s="76"/>
      <c r="FU124" s="76"/>
      <c r="FV124" s="76"/>
      <c r="FW124" s="76"/>
      <c r="FX124" s="76"/>
      <c r="FY124" s="76"/>
      <c r="FZ124" s="76"/>
      <c r="GA124" s="76"/>
      <c r="GB124" s="76"/>
      <c r="GC124" s="76"/>
      <c r="GD124" s="76"/>
      <c r="GE124" s="76"/>
      <c r="GF124" s="76"/>
      <c r="GG124" s="76"/>
      <c r="GH124" s="76"/>
      <c r="GI124" s="76"/>
      <c r="GJ124" s="76"/>
      <c r="GK124" s="76"/>
      <c r="GL124" s="76"/>
      <c r="GM124" s="76"/>
      <c r="GN124" s="76"/>
      <c r="GO124" s="76"/>
      <c r="GP124" s="76"/>
      <c r="GQ124" s="76"/>
      <c r="GR124" s="76"/>
      <c r="GS124" s="76"/>
      <c r="GT124" s="76"/>
      <c r="GU124" s="76"/>
      <c r="GV124" s="76"/>
      <c r="GW124" s="76"/>
    </row>
    <row r="125" spans="1:205" ht="20.100000000000001" customHeight="1">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6"/>
      <c r="AB125" s="76"/>
      <c r="AC125" s="76"/>
      <c r="AD125" s="76"/>
      <c r="AE125" s="76"/>
      <c r="AF125" s="76"/>
      <c r="AG125" s="76"/>
      <c r="AH125" s="76"/>
      <c r="AI125" s="76"/>
      <c r="AJ125" s="76"/>
      <c r="AK125" s="76"/>
      <c r="AL125" s="76"/>
      <c r="AM125" s="76"/>
      <c r="AN125" s="76"/>
      <c r="AO125" s="76"/>
      <c r="AP125" s="76"/>
      <c r="AQ125" s="76"/>
      <c r="AR125" s="76"/>
      <c r="AS125" s="76"/>
      <c r="AT125" s="76"/>
      <c r="AU125" s="7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c r="BS125" s="76"/>
      <c r="BT125" s="76"/>
      <c r="BU125" s="76"/>
      <c r="BV125" s="76"/>
      <c r="BW125" s="76"/>
      <c r="BX125" s="76"/>
      <c r="BY125" s="76"/>
      <c r="BZ125" s="76"/>
      <c r="CA125" s="76"/>
      <c r="CB125" s="76"/>
      <c r="CC125" s="76"/>
      <c r="CD125" s="76"/>
      <c r="CE125" s="76"/>
      <c r="CF125" s="76"/>
      <c r="CG125" s="76"/>
      <c r="CH125" s="76"/>
      <c r="CI125" s="76"/>
      <c r="CJ125" s="76"/>
      <c r="CK125" s="76"/>
      <c r="CL125" s="76"/>
      <c r="CM125" s="76"/>
      <c r="CN125" s="76"/>
      <c r="CO125" s="76"/>
      <c r="CP125" s="76"/>
      <c r="CQ125" s="76"/>
      <c r="CR125" s="76"/>
      <c r="CS125" s="76"/>
      <c r="CT125" s="76"/>
      <c r="CU125" s="76"/>
      <c r="CV125" s="76"/>
      <c r="CW125" s="76"/>
      <c r="CX125" s="76"/>
      <c r="CY125" s="76"/>
      <c r="CZ125" s="76"/>
      <c r="DA125" s="76"/>
      <c r="DB125" s="76"/>
      <c r="DC125" s="76"/>
      <c r="DD125" s="76"/>
      <c r="DE125" s="76"/>
      <c r="DF125" s="76"/>
      <c r="DG125" s="76"/>
      <c r="DH125" s="76"/>
      <c r="DI125" s="76"/>
      <c r="DJ125" s="76"/>
      <c r="DK125" s="76"/>
      <c r="DL125" s="76"/>
      <c r="DM125" s="76"/>
      <c r="DN125" s="76"/>
      <c r="DO125" s="76"/>
      <c r="DP125" s="76"/>
      <c r="DQ125" s="76"/>
      <c r="DR125" s="76"/>
      <c r="DS125" s="76"/>
      <c r="DT125" s="76"/>
      <c r="DU125" s="76"/>
      <c r="DV125" s="76"/>
      <c r="DW125" s="76"/>
      <c r="DX125" s="76"/>
      <c r="DY125" s="76"/>
      <c r="DZ125" s="76"/>
      <c r="EA125" s="76"/>
      <c r="EB125" s="76"/>
      <c r="EC125" s="76"/>
      <c r="ED125" s="76"/>
      <c r="EE125" s="76"/>
      <c r="EF125" s="76"/>
      <c r="EG125" s="76"/>
      <c r="EH125" s="76"/>
      <c r="EI125" s="76"/>
      <c r="EJ125" s="76"/>
      <c r="EK125" s="76"/>
      <c r="EL125" s="76"/>
      <c r="EM125" s="76"/>
      <c r="EN125" s="76"/>
      <c r="EO125" s="76"/>
      <c r="EP125" s="76"/>
      <c r="EQ125" s="76"/>
      <c r="ER125" s="76"/>
      <c r="ES125" s="76"/>
      <c r="ET125" s="76"/>
      <c r="EU125" s="76"/>
      <c r="EV125" s="76"/>
      <c r="EW125" s="76"/>
      <c r="EX125" s="76"/>
      <c r="EY125" s="76"/>
      <c r="EZ125" s="76"/>
      <c r="FA125" s="76"/>
      <c r="FB125" s="76"/>
      <c r="FC125" s="76"/>
      <c r="FD125" s="76"/>
      <c r="FE125" s="76"/>
      <c r="FF125" s="76"/>
      <c r="FG125" s="76"/>
      <c r="FH125" s="76"/>
      <c r="FI125" s="76"/>
      <c r="FJ125" s="76"/>
      <c r="FK125" s="76"/>
      <c r="FL125" s="76"/>
      <c r="FM125" s="76"/>
      <c r="FN125" s="76"/>
      <c r="FO125" s="76"/>
      <c r="FP125" s="76"/>
      <c r="FQ125" s="76"/>
      <c r="FR125" s="76"/>
      <c r="FS125" s="76"/>
      <c r="FT125" s="76"/>
      <c r="FU125" s="76"/>
      <c r="FV125" s="76"/>
      <c r="FW125" s="76"/>
      <c r="FX125" s="76"/>
      <c r="FY125" s="76"/>
      <c r="FZ125" s="76"/>
      <c r="GA125" s="76"/>
      <c r="GB125" s="76"/>
      <c r="GC125" s="76"/>
      <c r="GD125" s="76"/>
      <c r="GE125" s="76"/>
      <c r="GF125" s="76"/>
      <c r="GG125" s="76"/>
      <c r="GH125" s="76"/>
      <c r="GI125" s="76"/>
      <c r="GJ125" s="76"/>
      <c r="GK125" s="76"/>
      <c r="GL125" s="76"/>
      <c r="GM125" s="76"/>
      <c r="GN125" s="76"/>
      <c r="GO125" s="76"/>
      <c r="GP125" s="76"/>
      <c r="GQ125" s="76"/>
      <c r="GR125" s="76"/>
      <c r="GS125" s="76"/>
      <c r="GT125" s="76"/>
      <c r="GU125" s="76"/>
      <c r="GV125" s="76"/>
      <c r="GW125" s="76"/>
    </row>
    <row r="126" spans="1:205" ht="20.100000000000001" customHeight="1">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6"/>
      <c r="AB126" s="76"/>
      <c r="AC126" s="76"/>
      <c r="AD126" s="76"/>
      <c r="AE126" s="76"/>
      <c r="AF126" s="76"/>
      <c r="AG126" s="76"/>
      <c r="AH126" s="76"/>
      <c r="AI126" s="76"/>
      <c r="AJ126" s="76"/>
      <c r="AK126" s="76"/>
      <c r="AL126" s="76"/>
      <c r="AM126" s="76"/>
      <c r="AN126" s="76"/>
      <c r="AO126" s="76"/>
      <c r="AP126" s="76"/>
      <c r="AQ126" s="76"/>
      <c r="AR126" s="76"/>
      <c r="AS126" s="76"/>
      <c r="AT126" s="76"/>
      <c r="AU126" s="76"/>
      <c r="AV126" s="76"/>
      <c r="AW126" s="76"/>
      <c r="AX126" s="76"/>
      <c r="AY126" s="76"/>
      <c r="AZ126" s="76"/>
      <c r="BA126" s="76"/>
      <c r="BB126" s="76"/>
      <c r="BC126" s="76"/>
      <c r="BD126" s="76"/>
      <c r="BE126" s="76"/>
      <c r="BF126" s="76"/>
      <c r="BG126" s="76"/>
      <c r="BH126" s="76"/>
      <c r="BI126" s="76"/>
      <c r="BJ126" s="76"/>
      <c r="BK126" s="76"/>
      <c r="BL126" s="76"/>
      <c r="BM126" s="76"/>
      <c r="BN126" s="76"/>
      <c r="BO126" s="76"/>
      <c r="BP126" s="76"/>
      <c r="BQ126" s="76"/>
      <c r="BR126" s="76"/>
      <c r="BS126" s="76"/>
      <c r="BT126" s="76"/>
      <c r="BU126" s="76"/>
      <c r="BV126" s="76"/>
      <c r="BW126" s="76"/>
      <c r="BX126" s="76"/>
      <c r="BY126" s="76"/>
      <c r="BZ126" s="76"/>
      <c r="CA126" s="76"/>
      <c r="CB126" s="76"/>
      <c r="CC126" s="76"/>
      <c r="CD126" s="76"/>
      <c r="CE126" s="76"/>
      <c r="CF126" s="76"/>
      <c r="CG126" s="76"/>
      <c r="CH126" s="76"/>
      <c r="CI126" s="76"/>
      <c r="CJ126" s="76"/>
      <c r="CK126" s="76"/>
      <c r="CL126" s="76"/>
      <c r="CM126" s="76"/>
      <c r="CN126" s="76"/>
      <c r="CO126" s="76"/>
      <c r="CP126" s="76"/>
      <c r="CQ126" s="76"/>
      <c r="CR126" s="76"/>
      <c r="CS126" s="76"/>
      <c r="CT126" s="76"/>
      <c r="CU126" s="76"/>
      <c r="CV126" s="76"/>
      <c r="CW126" s="76"/>
      <c r="CX126" s="76"/>
      <c r="CY126" s="76"/>
      <c r="CZ126" s="76"/>
      <c r="DA126" s="76"/>
      <c r="DB126" s="76"/>
      <c r="DC126" s="76"/>
      <c r="DD126" s="76"/>
      <c r="DE126" s="76"/>
      <c r="DF126" s="76"/>
      <c r="DG126" s="76"/>
      <c r="DH126" s="76"/>
      <c r="DI126" s="76"/>
      <c r="DJ126" s="76"/>
      <c r="DK126" s="76"/>
      <c r="DL126" s="76"/>
      <c r="DM126" s="76"/>
      <c r="DN126" s="76"/>
      <c r="DO126" s="76"/>
      <c r="DP126" s="76"/>
      <c r="DQ126" s="76"/>
      <c r="DR126" s="76"/>
      <c r="DS126" s="76"/>
      <c r="DT126" s="76"/>
      <c r="DU126" s="76"/>
      <c r="DV126" s="76"/>
      <c r="DW126" s="76"/>
      <c r="DX126" s="76"/>
      <c r="DY126" s="76"/>
      <c r="DZ126" s="76"/>
      <c r="EA126" s="76"/>
      <c r="EB126" s="76"/>
      <c r="EC126" s="76"/>
      <c r="ED126" s="76"/>
      <c r="EE126" s="76"/>
      <c r="EF126" s="76"/>
      <c r="EG126" s="76"/>
      <c r="EH126" s="76"/>
      <c r="EI126" s="76"/>
      <c r="EJ126" s="76"/>
      <c r="EK126" s="76"/>
      <c r="EL126" s="76"/>
      <c r="EM126" s="76"/>
      <c r="EN126" s="76"/>
      <c r="EO126" s="76"/>
      <c r="EP126" s="76"/>
      <c r="EQ126" s="76"/>
      <c r="ER126" s="76"/>
      <c r="ES126" s="76"/>
      <c r="ET126" s="76"/>
      <c r="EU126" s="76"/>
      <c r="EV126" s="76"/>
      <c r="EW126" s="76"/>
      <c r="EX126" s="76"/>
      <c r="EY126" s="76"/>
      <c r="EZ126" s="76"/>
      <c r="FA126" s="76"/>
      <c r="FB126" s="76"/>
      <c r="FC126" s="76"/>
      <c r="FD126" s="76"/>
      <c r="FE126" s="76"/>
      <c r="FF126" s="76"/>
      <c r="FG126" s="76"/>
      <c r="FH126" s="76"/>
      <c r="FI126" s="76"/>
      <c r="FJ126" s="76"/>
      <c r="FK126" s="76"/>
      <c r="FL126" s="76"/>
      <c r="FM126" s="76"/>
      <c r="FN126" s="76"/>
      <c r="FO126" s="76"/>
      <c r="FP126" s="76"/>
      <c r="FQ126" s="76"/>
      <c r="FR126" s="76"/>
      <c r="FS126" s="76"/>
      <c r="FT126" s="76"/>
      <c r="FU126" s="76"/>
      <c r="FV126" s="76"/>
      <c r="FW126" s="76"/>
      <c r="FX126" s="76"/>
      <c r="FY126" s="76"/>
      <c r="FZ126" s="76"/>
      <c r="GA126" s="76"/>
      <c r="GB126" s="76"/>
      <c r="GC126" s="76"/>
      <c r="GD126" s="76"/>
      <c r="GE126" s="76"/>
      <c r="GF126" s="76"/>
      <c r="GG126" s="76"/>
      <c r="GH126" s="76"/>
      <c r="GI126" s="76"/>
      <c r="GJ126" s="76"/>
      <c r="GK126" s="76"/>
      <c r="GL126" s="76"/>
      <c r="GM126" s="76"/>
      <c r="GN126" s="76"/>
      <c r="GO126" s="76"/>
      <c r="GP126" s="76"/>
      <c r="GQ126" s="76"/>
      <c r="GR126" s="76"/>
      <c r="GS126" s="76"/>
      <c r="GT126" s="76"/>
      <c r="GU126" s="76"/>
      <c r="GV126" s="76"/>
      <c r="GW126" s="76"/>
    </row>
    <row r="127" spans="1:205" ht="20.100000000000001" customHeight="1">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6"/>
      <c r="AB127" s="76"/>
      <c r="AC127" s="76"/>
      <c r="AD127" s="76"/>
      <c r="AE127" s="76"/>
      <c r="AF127" s="76"/>
      <c r="AG127" s="76"/>
      <c r="AH127" s="76"/>
      <c r="AI127" s="76"/>
      <c r="AJ127" s="76"/>
      <c r="AK127" s="76"/>
      <c r="AL127" s="76"/>
      <c r="AM127" s="76"/>
      <c r="AN127" s="76"/>
      <c r="AO127" s="76"/>
      <c r="AP127" s="76"/>
      <c r="AQ127" s="76"/>
      <c r="AR127" s="76"/>
      <c r="AS127" s="76"/>
      <c r="AT127" s="76"/>
      <c r="AU127" s="76"/>
      <c r="AV127" s="76"/>
      <c r="AW127" s="76"/>
      <c r="AX127" s="76"/>
      <c r="AY127" s="76"/>
      <c r="AZ127" s="76"/>
      <c r="BA127" s="76"/>
      <c r="BB127" s="76"/>
      <c r="BC127" s="76"/>
      <c r="BD127" s="76"/>
      <c r="BE127" s="76"/>
      <c r="BF127" s="76"/>
      <c r="BG127" s="76"/>
      <c r="BH127" s="76"/>
      <c r="BI127" s="76"/>
      <c r="BJ127" s="76"/>
      <c r="BK127" s="76"/>
      <c r="BL127" s="76"/>
      <c r="BM127" s="76"/>
      <c r="BN127" s="76"/>
      <c r="BO127" s="76"/>
      <c r="BP127" s="76"/>
      <c r="BQ127" s="76"/>
      <c r="BR127" s="76"/>
      <c r="BS127" s="76"/>
      <c r="BT127" s="76"/>
      <c r="BU127" s="76"/>
      <c r="BV127" s="76"/>
      <c r="BW127" s="76"/>
      <c r="BX127" s="76"/>
      <c r="BY127" s="76"/>
      <c r="BZ127" s="76"/>
      <c r="CA127" s="76"/>
      <c r="CB127" s="76"/>
      <c r="CC127" s="76"/>
      <c r="CD127" s="76"/>
      <c r="CE127" s="76"/>
      <c r="CF127" s="76"/>
      <c r="CG127" s="76"/>
      <c r="CH127" s="76"/>
      <c r="CI127" s="76"/>
      <c r="CJ127" s="76"/>
      <c r="CK127" s="76"/>
      <c r="CL127" s="76"/>
      <c r="CM127" s="76"/>
      <c r="CN127" s="76"/>
      <c r="CO127" s="76"/>
      <c r="CP127" s="76"/>
      <c r="CQ127" s="76"/>
      <c r="CR127" s="76"/>
      <c r="CS127" s="76"/>
      <c r="CT127" s="76"/>
      <c r="CU127" s="76"/>
      <c r="CV127" s="76"/>
      <c r="CW127" s="76"/>
      <c r="CX127" s="76"/>
      <c r="CY127" s="76"/>
      <c r="CZ127" s="76"/>
      <c r="DA127" s="76"/>
      <c r="DB127" s="76"/>
      <c r="DC127" s="76"/>
      <c r="DD127" s="76"/>
      <c r="DE127" s="76"/>
      <c r="DF127" s="76"/>
      <c r="DG127" s="76"/>
      <c r="DH127" s="76"/>
      <c r="DI127" s="76"/>
      <c r="DJ127" s="76"/>
      <c r="DK127" s="76"/>
      <c r="DL127" s="76"/>
      <c r="DM127" s="76"/>
      <c r="DN127" s="76"/>
      <c r="DO127" s="76"/>
      <c r="DP127" s="76"/>
      <c r="DQ127" s="76"/>
      <c r="DR127" s="76"/>
      <c r="DS127" s="76"/>
      <c r="DT127" s="76"/>
      <c r="DU127" s="76"/>
      <c r="DV127" s="76"/>
      <c r="DW127" s="76"/>
      <c r="DX127" s="76"/>
      <c r="DY127" s="76"/>
      <c r="DZ127" s="76"/>
      <c r="EA127" s="76"/>
      <c r="EB127" s="76"/>
      <c r="EC127" s="76"/>
      <c r="ED127" s="76"/>
      <c r="EE127" s="76"/>
      <c r="EF127" s="76"/>
      <c r="EG127" s="76"/>
      <c r="EH127" s="76"/>
      <c r="EI127" s="76"/>
      <c r="EJ127" s="76"/>
      <c r="EK127" s="76"/>
      <c r="EL127" s="76"/>
      <c r="EM127" s="76"/>
      <c r="EN127" s="76"/>
      <c r="EO127" s="76"/>
      <c r="EP127" s="76"/>
      <c r="EQ127" s="76"/>
      <c r="ER127" s="76"/>
      <c r="ES127" s="76"/>
      <c r="ET127" s="76"/>
      <c r="EU127" s="76"/>
      <c r="EV127" s="76"/>
      <c r="EW127" s="76"/>
      <c r="EX127" s="76"/>
      <c r="EY127" s="76"/>
      <c r="EZ127" s="76"/>
      <c r="FA127" s="76"/>
      <c r="FB127" s="76"/>
      <c r="FC127" s="76"/>
      <c r="FD127" s="76"/>
      <c r="FE127" s="76"/>
      <c r="FF127" s="76"/>
      <c r="FG127" s="76"/>
      <c r="FH127" s="76"/>
      <c r="FI127" s="76"/>
      <c r="FJ127" s="76"/>
      <c r="FK127" s="76"/>
      <c r="FL127" s="76"/>
      <c r="FM127" s="76"/>
      <c r="FN127" s="76"/>
      <c r="FO127" s="76"/>
      <c r="FP127" s="76"/>
      <c r="FQ127" s="76"/>
      <c r="FR127" s="76"/>
      <c r="FS127" s="76"/>
      <c r="FT127" s="76"/>
      <c r="FU127" s="76"/>
      <c r="FV127" s="76"/>
      <c r="FW127" s="76"/>
      <c r="FX127" s="76"/>
      <c r="FY127" s="76"/>
      <c r="FZ127" s="76"/>
      <c r="GA127" s="76"/>
      <c r="GB127" s="76"/>
      <c r="GC127" s="76"/>
      <c r="GD127" s="76"/>
      <c r="GE127" s="76"/>
      <c r="GF127" s="76"/>
      <c r="GG127" s="76"/>
      <c r="GH127" s="76"/>
      <c r="GI127" s="76"/>
      <c r="GJ127" s="76"/>
      <c r="GK127" s="76"/>
      <c r="GL127" s="76"/>
      <c r="GM127" s="76"/>
      <c r="GN127" s="76"/>
      <c r="GO127" s="76"/>
      <c r="GP127" s="76"/>
      <c r="GQ127" s="76"/>
      <c r="GR127" s="76"/>
      <c r="GS127" s="76"/>
      <c r="GT127" s="76"/>
      <c r="GU127" s="76"/>
      <c r="GV127" s="76"/>
      <c r="GW127" s="76"/>
    </row>
    <row r="128" spans="1:205" ht="20.100000000000001" customHeight="1">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c r="AA128" s="76"/>
      <c r="AB128" s="76"/>
      <c r="AC128" s="76"/>
      <c r="AD128" s="76"/>
      <c r="AE128" s="76"/>
      <c r="AF128" s="76"/>
      <c r="AG128" s="76"/>
      <c r="AH128" s="76"/>
      <c r="AI128" s="76"/>
      <c r="AJ128" s="76"/>
      <c r="AK128" s="76"/>
      <c r="AL128" s="76"/>
      <c r="AM128" s="76"/>
      <c r="AN128" s="76"/>
      <c r="AO128" s="76"/>
      <c r="AP128" s="76"/>
      <c r="AQ128" s="76"/>
      <c r="AR128" s="76"/>
      <c r="AS128" s="76"/>
      <c r="AT128" s="76"/>
      <c r="AU128" s="76"/>
      <c r="AV128" s="76"/>
      <c r="AW128" s="76"/>
      <c r="AX128" s="76"/>
      <c r="AY128" s="76"/>
      <c r="AZ128" s="76"/>
      <c r="BA128" s="76"/>
      <c r="BB128" s="76"/>
      <c r="BC128" s="76"/>
      <c r="BD128" s="76"/>
      <c r="BE128" s="76"/>
      <c r="BF128" s="76"/>
      <c r="BG128" s="76"/>
      <c r="BH128" s="76"/>
      <c r="BI128" s="76"/>
      <c r="BJ128" s="76"/>
      <c r="BK128" s="76"/>
      <c r="BL128" s="76"/>
      <c r="BM128" s="76"/>
      <c r="BN128" s="76"/>
      <c r="BO128" s="76"/>
      <c r="BP128" s="76"/>
      <c r="BQ128" s="76"/>
      <c r="BR128" s="76"/>
      <c r="BS128" s="76"/>
      <c r="BT128" s="76"/>
      <c r="BU128" s="76"/>
      <c r="BV128" s="76"/>
      <c r="BW128" s="76"/>
      <c r="BX128" s="76"/>
      <c r="BY128" s="76"/>
      <c r="BZ128" s="76"/>
      <c r="CA128" s="76"/>
      <c r="CB128" s="76"/>
      <c r="CC128" s="76"/>
      <c r="CD128" s="76"/>
      <c r="CE128" s="76"/>
      <c r="CF128" s="76"/>
      <c r="CG128" s="76"/>
      <c r="CH128" s="76"/>
      <c r="CI128" s="76"/>
      <c r="CJ128" s="76"/>
      <c r="CK128" s="76"/>
      <c r="CL128" s="76"/>
      <c r="CM128" s="76"/>
      <c r="CN128" s="76"/>
      <c r="CO128" s="76"/>
      <c r="CP128" s="76"/>
      <c r="CQ128" s="76"/>
      <c r="CR128" s="76"/>
      <c r="CS128" s="76"/>
      <c r="CT128" s="76"/>
      <c r="CU128" s="76"/>
      <c r="CV128" s="76"/>
      <c r="CW128" s="76"/>
      <c r="CX128" s="76"/>
      <c r="CY128" s="76"/>
      <c r="CZ128" s="76"/>
      <c r="DA128" s="76"/>
      <c r="DB128" s="76"/>
      <c r="DC128" s="76"/>
      <c r="DD128" s="76"/>
      <c r="DE128" s="76"/>
      <c r="DF128" s="76"/>
      <c r="DG128" s="76"/>
      <c r="DH128" s="76"/>
      <c r="DI128" s="76"/>
      <c r="DJ128" s="76"/>
      <c r="DK128" s="76"/>
      <c r="DL128" s="76"/>
      <c r="DM128" s="76"/>
      <c r="DN128" s="76"/>
      <c r="DO128" s="76"/>
      <c r="DP128" s="76"/>
      <c r="DQ128" s="76"/>
      <c r="DR128" s="76"/>
      <c r="DS128" s="76"/>
      <c r="DT128" s="76"/>
      <c r="DU128" s="76"/>
      <c r="DV128" s="76"/>
      <c r="DW128" s="76"/>
      <c r="DX128" s="76"/>
      <c r="DY128" s="76"/>
      <c r="DZ128" s="76"/>
      <c r="EA128" s="76"/>
      <c r="EB128" s="76"/>
      <c r="EC128" s="76"/>
      <c r="ED128" s="76"/>
      <c r="EE128" s="76"/>
      <c r="EF128" s="76"/>
      <c r="EG128" s="76"/>
      <c r="EH128" s="76"/>
      <c r="EI128" s="76"/>
      <c r="EJ128" s="76"/>
      <c r="EK128" s="76"/>
      <c r="EL128" s="76"/>
      <c r="EM128" s="76"/>
      <c r="EN128" s="76"/>
      <c r="EO128" s="76"/>
      <c r="EP128" s="76"/>
      <c r="EQ128" s="76"/>
      <c r="ER128" s="76"/>
      <c r="ES128" s="76"/>
      <c r="ET128" s="76"/>
      <c r="EU128" s="76"/>
      <c r="EV128" s="76"/>
      <c r="EW128" s="76"/>
      <c r="EX128" s="76"/>
      <c r="EY128" s="76"/>
      <c r="EZ128" s="76"/>
      <c r="FA128" s="76"/>
      <c r="FB128" s="76"/>
      <c r="FC128" s="76"/>
      <c r="FD128" s="76"/>
      <c r="FE128" s="76"/>
      <c r="FF128" s="76"/>
      <c r="FG128" s="76"/>
      <c r="FH128" s="76"/>
      <c r="FI128" s="76"/>
      <c r="FJ128" s="76"/>
      <c r="FK128" s="76"/>
      <c r="FL128" s="76"/>
      <c r="FM128" s="76"/>
      <c r="FN128" s="76"/>
      <c r="FO128" s="76"/>
      <c r="FP128" s="76"/>
      <c r="FQ128" s="76"/>
      <c r="FR128" s="76"/>
      <c r="FS128" s="76"/>
      <c r="FT128" s="76"/>
      <c r="FU128" s="76"/>
      <c r="FV128" s="76"/>
      <c r="FW128" s="76"/>
      <c r="FX128" s="76"/>
      <c r="FY128" s="76"/>
      <c r="FZ128" s="76"/>
      <c r="GA128" s="76"/>
      <c r="GB128" s="76"/>
      <c r="GC128" s="76"/>
      <c r="GD128" s="76"/>
      <c r="GE128" s="76"/>
      <c r="GF128" s="76"/>
      <c r="GG128" s="76"/>
      <c r="GH128" s="76"/>
      <c r="GI128" s="76"/>
      <c r="GJ128" s="76"/>
      <c r="GK128" s="76"/>
      <c r="GL128" s="76"/>
      <c r="GM128" s="76"/>
      <c r="GN128" s="76"/>
      <c r="GO128" s="76"/>
      <c r="GP128" s="76"/>
      <c r="GQ128" s="76"/>
      <c r="GR128" s="76"/>
      <c r="GS128" s="76"/>
      <c r="GT128" s="76"/>
      <c r="GU128" s="76"/>
      <c r="GV128" s="76"/>
      <c r="GW128" s="76"/>
    </row>
    <row r="129" spans="1:205" ht="20.100000000000001" customHeight="1">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c r="AA129" s="76"/>
      <c r="AB129" s="76"/>
      <c r="AC129" s="76"/>
      <c r="AD129" s="76"/>
      <c r="AE129" s="76"/>
      <c r="AF129" s="76"/>
      <c r="AG129" s="76"/>
      <c r="AH129" s="76"/>
      <c r="AI129" s="76"/>
      <c r="AJ129" s="76"/>
      <c r="AK129" s="76"/>
      <c r="AL129" s="76"/>
      <c r="AM129" s="76"/>
      <c r="AN129" s="76"/>
      <c r="AO129" s="76"/>
      <c r="AP129" s="76"/>
      <c r="AQ129" s="76"/>
      <c r="AR129" s="76"/>
      <c r="AS129" s="76"/>
      <c r="AT129" s="76"/>
      <c r="AU129" s="76"/>
      <c r="AV129" s="76"/>
      <c r="AW129" s="76"/>
      <c r="AX129" s="76"/>
      <c r="AY129" s="76"/>
      <c r="AZ129" s="76"/>
      <c r="BA129" s="76"/>
      <c r="BB129" s="76"/>
      <c r="BC129" s="76"/>
      <c r="BD129" s="76"/>
      <c r="BE129" s="76"/>
      <c r="BF129" s="76"/>
      <c r="BG129" s="76"/>
      <c r="BH129" s="76"/>
      <c r="BI129" s="76"/>
      <c r="BJ129" s="76"/>
      <c r="BK129" s="76"/>
      <c r="BL129" s="76"/>
      <c r="BM129" s="76"/>
      <c r="BN129" s="76"/>
      <c r="BO129" s="76"/>
      <c r="BP129" s="76"/>
      <c r="BQ129" s="76"/>
      <c r="BR129" s="76"/>
      <c r="BS129" s="76"/>
      <c r="BT129" s="76"/>
      <c r="BU129" s="76"/>
      <c r="BV129" s="76"/>
      <c r="BW129" s="76"/>
      <c r="BX129" s="76"/>
      <c r="BY129" s="76"/>
      <c r="BZ129" s="76"/>
      <c r="CA129" s="76"/>
      <c r="CB129" s="76"/>
      <c r="CC129" s="76"/>
      <c r="CD129" s="76"/>
      <c r="CE129" s="76"/>
      <c r="CF129" s="76"/>
      <c r="CG129" s="76"/>
      <c r="CH129" s="76"/>
      <c r="CI129" s="76"/>
      <c r="CJ129" s="76"/>
      <c r="CK129" s="76"/>
      <c r="CL129" s="76"/>
      <c r="CM129" s="76"/>
      <c r="CN129" s="76"/>
      <c r="CO129" s="76"/>
      <c r="CP129" s="76"/>
      <c r="CQ129" s="76"/>
      <c r="CR129" s="76"/>
      <c r="CS129" s="76"/>
      <c r="CT129" s="76"/>
      <c r="CU129" s="76"/>
      <c r="CV129" s="76"/>
      <c r="CW129" s="76"/>
      <c r="CX129" s="76"/>
      <c r="CY129" s="76"/>
      <c r="CZ129" s="76"/>
      <c r="DA129" s="76"/>
      <c r="DB129" s="76"/>
      <c r="DC129" s="76"/>
      <c r="DD129" s="76"/>
      <c r="DE129" s="76"/>
      <c r="DF129" s="76"/>
      <c r="DG129" s="76"/>
      <c r="DH129" s="76"/>
      <c r="DI129" s="76"/>
      <c r="DJ129" s="76"/>
      <c r="DK129" s="76"/>
      <c r="DL129" s="76"/>
      <c r="DM129" s="76"/>
      <c r="DN129" s="76"/>
      <c r="DO129" s="76"/>
      <c r="DP129" s="76"/>
      <c r="DQ129" s="76"/>
      <c r="DR129" s="76"/>
      <c r="DS129" s="76"/>
      <c r="DT129" s="76"/>
      <c r="DU129" s="76"/>
      <c r="DV129" s="76"/>
      <c r="DW129" s="76"/>
      <c r="DX129" s="76"/>
      <c r="DY129" s="76"/>
      <c r="DZ129" s="76"/>
      <c r="EA129" s="76"/>
      <c r="EB129" s="76"/>
      <c r="EC129" s="76"/>
      <c r="ED129" s="76"/>
      <c r="EE129" s="76"/>
      <c r="EF129" s="76"/>
      <c r="EG129" s="76"/>
      <c r="EH129" s="76"/>
      <c r="EI129" s="76"/>
      <c r="EJ129" s="76"/>
      <c r="EK129" s="76"/>
      <c r="EL129" s="76"/>
      <c r="EM129" s="76"/>
      <c r="EN129" s="76"/>
      <c r="EO129" s="76"/>
      <c r="EP129" s="76"/>
      <c r="EQ129" s="76"/>
      <c r="ER129" s="76"/>
      <c r="ES129" s="76"/>
      <c r="ET129" s="76"/>
      <c r="EU129" s="76"/>
      <c r="EV129" s="76"/>
      <c r="EW129" s="76"/>
      <c r="EX129" s="76"/>
      <c r="EY129" s="76"/>
      <c r="EZ129" s="76"/>
      <c r="FA129" s="76"/>
      <c r="FB129" s="76"/>
      <c r="FC129" s="76"/>
      <c r="FD129" s="76"/>
      <c r="FE129" s="76"/>
      <c r="FF129" s="76"/>
      <c r="FG129" s="76"/>
      <c r="FH129" s="76"/>
      <c r="FI129" s="76"/>
      <c r="FJ129" s="76"/>
      <c r="FK129" s="76"/>
      <c r="FL129" s="76"/>
      <c r="FM129" s="76"/>
      <c r="FN129" s="76"/>
      <c r="FO129" s="76"/>
      <c r="FP129" s="76"/>
      <c r="FQ129" s="76"/>
      <c r="FR129" s="76"/>
      <c r="FS129" s="76"/>
      <c r="FT129" s="76"/>
      <c r="FU129" s="76"/>
      <c r="FV129" s="76"/>
      <c r="FW129" s="76"/>
      <c r="FX129" s="76"/>
      <c r="FY129" s="76"/>
      <c r="FZ129" s="76"/>
      <c r="GA129" s="76"/>
      <c r="GB129" s="76"/>
      <c r="GC129" s="76"/>
      <c r="GD129" s="76"/>
      <c r="GE129" s="76"/>
      <c r="GF129" s="76"/>
      <c r="GG129" s="76"/>
      <c r="GH129" s="76"/>
      <c r="GI129" s="76"/>
      <c r="GJ129" s="76"/>
      <c r="GK129" s="76"/>
      <c r="GL129" s="76"/>
      <c r="GM129" s="76"/>
      <c r="GN129" s="76"/>
      <c r="GO129" s="76"/>
      <c r="GP129" s="76"/>
      <c r="GQ129" s="76"/>
      <c r="GR129" s="76"/>
      <c r="GS129" s="76"/>
      <c r="GT129" s="76"/>
      <c r="GU129" s="76"/>
      <c r="GV129" s="76"/>
      <c r="GW129" s="76"/>
    </row>
    <row r="130" spans="1:205" ht="20.100000000000001" customHeight="1">
      <c r="G130" s="74"/>
      <c r="H130" s="74"/>
      <c r="I130" s="74"/>
      <c r="J130" s="74"/>
      <c r="K130" s="74"/>
      <c r="L130" s="74"/>
      <c r="M130" s="74"/>
      <c r="N130" s="74"/>
      <c r="O130" s="74"/>
      <c r="P130" s="74"/>
      <c r="Q130" s="74"/>
      <c r="R130" s="74"/>
      <c r="S130" s="74"/>
      <c r="T130" s="74"/>
      <c r="U130" s="74"/>
      <c r="V130" s="74"/>
      <c r="W130" s="74"/>
      <c r="X130" s="74"/>
      <c r="Y130" s="74"/>
      <c r="Z130" s="74"/>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row>
    <row r="131" spans="1:205" ht="20.100000000000001" customHeight="1">
      <c r="G131" s="74"/>
      <c r="H131" s="74"/>
      <c r="I131" s="74"/>
      <c r="J131" s="74"/>
      <c r="K131" s="74"/>
      <c r="L131" s="74"/>
      <c r="M131" s="74"/>
      <c r="N131" s="74"/>
      <c r="O131" s="74"/>
      <c r="P131" s="74"/>
      <c r="Q131" s="74"/>
      <c r="R131" s="74"/>
      <c r="S131" s="74"/>
      <c r="T131" s="74"/>
      <c r="U131" s="74"/>
      <c r="V131" s="74"/>
      <c r="W131" s="74"/>
      <c r="X131" s="74"/>
      <c r="Y131" s="74"/>
      <c r="Z131" s="74"/>
      <c r="AA131" s="76"/>
      <c r="AB131" s="76"/>
      <c r="AC131" s="76"/>
      <c r="AD131" s="76"/>
      <c r="AE131" s="76"/>
      <c r="AF131" s="76"/>
      <c r="AG131" s="76"/>
      <c r="AH131" s="76"/>
      <c r="AI131" s="76"/>
      <c r="AJ131" s="76"/>
      <c r="AK131" s="76"/>
      <c r="AL131" s="76"/>
      <c r="AM131" s="76"/>
      <c r="AN131" s="76"/>
      <c r="AO131" s="76"/>
      <c r="AP131" s="76"/>
      <c r="AQ131" s="76"/>
      <c r="AR131" s="76"/>
      <c r="AS131" s="76"/>
      <c r="AT131" s="76"/>
      <c r="AU131" s="76"/>
      <c r="AV131" s="76"/>
      <c r="AW131" s="76"/>
      <c r="AX131" s="76"/>
      <c r="AY131" s="76"/>
      <c r="AZ131" s="76"/>
      <c r="BA131" s="76"/>
      <c r="BB131" s="76"/>
      <c r="BC131" s="76"/>
      <c r="BD131" s="76"/>
      <c r="BE131" s="76"/>
      <c r="BF131" s="76"/>
      <c r="BG131" s="76"/>
      <c r="BH131" s="76"/>
      <c r="BI131" s="76"/>
      <c r="BJ131" s="76"/>
      <c r="BK131" s="76"/>
      <c r="BL131" s="76"/>
      <c r="BM131" s="76"/>
      <c r="BN131" s="76"/>
      <c r="BO131" s="76"/>
      <c r="BP131" s="76"/>
      <c r="BQ131" s="76"/>
      <c r="BR131" s="76"/>
      <c r="BS131" s="76"/>
      <c r="BT131" s="76"/>
      <c r="BU131" s="76"/>
      <c r="BV131" s="76"/>
      <c r="BW131" s="76"/>
      <c r="BX131" s="76"/>
      <c r="BY131" s="76"/>
      <c r="BZ131" s="76"/>
      <c r="CA131" s="76"/>
      <c r="CB131" s="76"/>
      <c r="CC131" s="76"/>
      <c r="CD131" s="76"/>
      <c r="CE131" s="76"/>
      <c r="CF131" s="76"/>
      <c r="CG131" s="76"/>
      <c r="CH131" s="76"/>
      <c r="CI131" s="76"/>
      <c r="CJ131" s="76"/>
      <c r="CK131" s="76"/>
      <c r="CL131" s="76"/>
      <c r="CM131" s="76"/>
      <c r="CN131" s="76"/>
      <c r="CO131" s="76"/>
      <c r="CP131" s="76"/>
      <c r="CQ131" s="76"/>
      <c r="CR131" s="76"/>
      <c r="CS131" s="76"/>
      <c r="CT131" s="76"/>
      <c r="CU131" s="76"/>
      <c r="CV131" s="76"/>
      <c r="CW131" s="76"/>
      <c r="CX131" s="76"/>
      <c r="CY131" s="76"/>
      <c r="CZ131" s="76"/>
      <c r="DA131" s="76"/>
      <c r="DB131" s="76"/>
      <c r="DC131" s="76"/>
      <c r="DD131" s="76"/>
      <c r="DE131" s="76"/>
      <c r="DF131" s="76"/>
      <c r="DG131" s="76"/>
      <c r="DH131" s="76"/>
      <c r="DI131" s="76"/>
      <c r="DJ131" s="76"/>
      <c r="DK131" s="76"/>
      <c r="DL131" s="76"/>
      <c r="DM131" s="76"/>
      <c r="DN131" s="76"/>
      <c r="DO131" s="76"/>
      <c r="DP131" s="76"/>
      <c r="DQ131" s="76"/>
      <c r="DR131" s="76"/>
      <c r="DS131" s="76"/>
      <c r="DT131" s="76"/>
      <c r="DU131" s="76"/>
      <c r="DV131" s="76"/>
      <c r="DW131" s="76"/>
      <c r="DX131" s="76"/>
      <c r="DY131" s="76"/>
      <c r="DZ131" s="76"/>
      <c r="EA131" s="76"/>
      <c r="EB131" s="76"/>
      <c r="EC131" s="76"/>
      <c r="ED131" s="76"/>
      <c r="EE131" s="76"/>
      <c r="EF131" s="76"/>
      <c r="EG131" s="76"/>
      <c r="EH131" s="76"/>
      <c r="EI131" s="76"/>
      <c r="EJ131" s="76"/>
      <c r="EK131" s="76"/>
      <c r="EL131" s="76"/>
      <c r="EM131" s="76"/>
      <c r="EN131" s="76"/>
      <c r="EO131" s="76"/>
      <c r="EP131" s="76"/>
      <c r="EQ131" s="76"/>
      <c r="ER131" s="76"/>
      <c r="ES131" s="76"/>
      <c r="ET131" s="76"/>
      <c r="EU131" s="76"/>
      <c r="EV131" s="76"/>
      <c r="EW131" s="76"/>
      <c r="EX131" s="76"/>
      <c r="EY131" s="76"/>
      <c r="EZ131" s="76"/>
      <c r="FA131" s="76"/>
      <c r="FB131" s="76"/>
      <c r="FC131" s="76"/>
      <c r="FD131" s="76"/>
      <c r="FE131" s="76"/>
      <c r="FF131" s="76"/>
      <c r="FG131" s="76"/>
      <c r="FH131" s="76"/>
      <c r="FI131" s="76"/>
      <c r="FJ131" s="76"/>
      <c r="FK131" s="76"/>
      <c r="FL131" s="76"/>
      <c r="FM131" s="76"/>
      <c r="FN131" s="76"/>
      <c r="FO131" s="76"/>
      <c r="FP131" s="76"/>
      <c r="FQ131" s="76"/>
      <c r="FR131" s="76"/>
      <c r="FS131" s="76"/>
      <c r="FT131" s="76"/>
      <c r="FU131" s="76"/>
      <c r="FV131" s="76"/>
      <c r="FW131" s="76"/>
      <c r="FX131" s="76"/>
      <c r="FY131" s="76"/>
      <c r="FZ131" s="76"/>
      <c r="GA131" s="76"/>
      <c r="GB131" s="76"/>
      <c r="GC131" s="76"/>
      <c r="GD131" s="76"/>
      <c r="GE131" s="76"/>
      <c r="GF131" s="76"/>
      <c r="GG131" s="76"/>
      <c r="GH131" s="76"/>
      <c r="GI131" s="76"/>
      <c r="GJ131" s="76"/>
      <c r="GK131" s="76"/>
      <c r="GL131" s="76"/>
      <c r="GM131" s="76"/>
      <c r="GN131" s="76"/>
      <c r="GO131" s="76"/>
      <c r="GP131" s="76"/>
      <c r="GQ131" s="76"/>
      <c r="GR131" s="76"/>
      <c r="GS131" s="76"/>
      <c r="GT131" s="76"/>
      <c r="GU131" s="76"/>
      <c r="GV131" s="76"/>
      <c r="GW131" s="76"/>
    </row>
    <row r="132" spans="1:205" ht="20.100000000000001" customHeight="1">
      <c r="G132" s="74"/>
      <c r="H132" s="74"/>
      <c r="I132" s="74"/>
      <c r="J132" s="74"/>
      <c r="K132" s="74"/>
      <c r="L132" s="74"/>
      <c r="M132" s="74"/>
      <c r="N132" s="74"/>
      <c r="O132" s="74"/>
      <c r="P132" s="74"/>
      <c r="Q132" s="74"/>
      <c r="R132" s="74"/>
      <c r="S132" s="74"/>
      <c r="T132" s="74"/>
      <c r="U132" s="74"/>
      <c r="V132" s="74"/>
      <c r="W132" s="74"/>
      <c r="X132" s="74"/>
      <c r="Y132" s="74"/>
      <c r="Z132" s="74"/>
      <c r="AA132" s="76"/>
      <c r="AB132" s="76"/>
      <c r="AC132" s="76"/>
      <c r="AD132" s="76"/>
      <c r="AE132" s="76"/>
      <c r="AF132" s="76"/>
      <c r="AG132" s="76"/>
      <c r="AH132" s="76"/>
      <c r="AI132" s="76"/>
      <c r="AJ132" s="76"/>
      <c r="AK132" s="76"/>
      <c r="AL132" s="76"/>
      <c r="AM132" s="76"/>
      <c r="AN132" s="76"/>
      <c r="AO132" s="76"/>
      <c r="AP132" s="76"/>
      <c r="AQ132" s="76"/>
      <c r="AR132" s="76"/>
      <c r="AS132" s="76"/>
      <c r="AT132" s="76"/>
      <c r="AU132" s="76"/>
      <c r="AV132" s="76"/>
      <c r="AW132" s="76"/>
      <c r="AX132" s="76"/>
      <c r="AY132" s="76"/>
      <c r="AZ132" s="76"/>
      <c r="BA132" s="76"/>
      <c r="BB132" s="76"/>
      <c r="BC132" s="76"/>
      <c r="BD132" s="76"/>
      <c r="BE132" s="76"/>
      <c r="BF132" s="76"/>
      <c r="BG132" s="76"/>
      <c r="BH132" s="76"/>
      <c r="BI132" s="76"/>
      <c r="BJ132" s="76"/>
      <c r="BK132" s="76"/>
      <c r="BL132" s="76"/>
      <c r="BM132" s="76"/>
      <c r="BN132" s="76"/>
      <c r="BO132" s="76"/>
      <c r="BP132" s="76"/>
      <c r="BQ132" s="76"/>
      <c r="BR132" s="76"/>
      <c r="BS132" s="76"/>
      <c r="BT132" s="76"/>
      <c r="BU132" s="76"/>
      <c r="BV132" s="76"/>
      <c r="BW132" s="76"/>
      <c r="BX132" s="76"/>
      <c r="BY132" s="76"/>
      <c r="BZ132" s="76"/>
      <c r="CA132" s="76"/>
      <c r="CB132" s="76"/>
      <c r="CC132" s="76"/>
      <c r="CD132" s="76"/>
      <c r="CE132" s="76"/>
      <c r="CF132" s="76"/>
      <c r="CG132" s="76"/>
      <c r="CH132" s="76"/>
      <c r="CI132" s="76"/>
      <c r="CJ132" s="76"/>
      <c r="CK132" s="76"/>
      <c r="CL132" s="76"/>
      <c r="CM132" s="76"/>
      <c r="CN132" s="76"/>
      <c r="CO132" s="76"/>
      <c r="CP132" s="76"/>
      <c r="CQ132" s="76"/>
      <c r="CR132" s="76"/>
      <c r="CS132" s="76"/>
      <c r="CT132" s="76"/>
      <c r="CU132" s="76"/>
      <c r="CV132" s="76"/>
      <c r="CW132" s="76"/>
      <c r="CX132" s="76"/>
      <c r="CY132" s="76"/>
      <c r="CZ132" s="76"/>
      <c r="DA132" s="76"/>
      <c r="DB132" s="76"/>
      <c r="DC132" s="76"/>
      <c r="DD132" s="76"/>
      <c r="DE132" s="76"/>
      <c r="DF132" s="76"/>
      <c r="DG132" s="76"/>
      <c r="DH132" s="76"/>
      <c r="DI132" s="76"/>
      <c r="DJ132" s="76"/>
      <c r="DK132" s="76"/>
      <c r="DL132" s="76"/>
      <c r="DM132" s="76"/>
      <c r="DN132" s="76"/>
      <c r="DO132" s="76"/>
      <c r="DP132" s="76"/>
      <c r="DQ132" s="76"/>
      <c r="DR132" s="76"/>
      <c r="DS132" s="76"/>
      <c r="DT132" s="76"/>
      <c r="DU132" s="76"/>
      <c r="DV132" s="76"/>
      <c r="DW132" s="76"/>
      <c r="DX132" s="76"/>
      <c r="DY132" s="76"/>
      <c r="DZ132" s="76"/>
      <c r="EA132" s="76"/>
      <c r="EB132" s="76"/>
      <c r="EC132" s="76"/>
      <c r="ED132" s="76"/>
      <c r="EE132" s="76"/>
      <c r="EF132" s="76"/>
      <c r="EG132" s="76"/>
      <c r="EH132" s="76"/>
      <c r="EI132" s="76"/>
      <c r="EJ132" s="76"/>
      <c r="EK132" s="76"/>
      <c r="EL132" s="76"/>
      <c r="EM132" s="76"/>
      <c r="EN132" s="76"/>
      <c r="EO132" s="76"/>
      <c r="EP132" s="76"/>
      <c r="EQ132" s="76"/>
      <c r="ER132" s="76"/>
      <c r="ES132" s="76"/>
      <c r="ET132" s="76"/>
      <c r="EU132" s="76"/>
      <c r="EV132" s="76"/>
      <c r="EW132" s="76"/>
      <c r="EX132" s="76"/>
      <c r="EY132" s="76"/>
      <c r="EZ132" s="76"/>
      <c r="FA132" s="76"/>
      <c r="FB132" s="76"/>
      <c r="FC132" s="76"/>
      <c r="FD132" s="76"/>
      <c r="FE132" s="76"/>
      <c r="FF132" s="76"/>
      <c r="FG132" s="76"/>
      <c r="FH132" s="76"/>
      <c r="FI132" s="76"/>
      <c r="FJ132" s="76"/>
      <c r="FK132" s="76"/>
      <c r="FL132" s="76"/>
      <c r="FM132" s="76"/>
      <c r="FN132" s="76"/>
      <c r="FO132" s="76"/>
      <c r="FP132" s="76"/>
      <c r="FQ132" s="76"/>
      <c r="FR132" s="76"/>
      <c r="FS132" s="76"/>
      <c r="FT132" s="76"/>
      <c r="FU132" s="76"/>
      <c r="FV132" s="76"/>
      <c r="FW132" s="76"/>
      <c r="FX132" s="76"/>
      <c r="FY132" s="76"/>
      <c r="FZ132" s="76"/>
      <c r="GA132" s="76"/>
      <c r="GB132" s="76"/>
      <c r="GC132" s="76"/>
      <c r="GD132" s="76"/>
      <c r="GE132" s="76"/>
      <c r="GF132" s="76"/>
      <c r="GG132" s="76"/>
      <c r="GH132" s="76"/>
      <c r="GI132" s="76"/>
      <c r="GJ132" s="76"/>
      <c r="GK132" s="76"/>
      <c r="GL132" s="76"/>
      <c r="GM132" s="76"/>
      <c r="GN132" s="76"/>
      <c r="GO132" s="76"/>
      <c r="GP132" s="76"/>
      <c r="GQ132" s="76"/>
      <c r="GR132" s="76"/>
      <c r="GS132" s="76"/>
      <c r="GT132" s="76"/>
      <c r="GU132" s="76"/>
      <c r="GV132" s="76"/>
      <c r="GW132" s="76"/>
    </row>
    <row r="133" spans="1:205" ht="20.100000000000001" customHeight="1">
      <c r="G133" s="74"/>
      <c r="H133" s="74"/>
      <c r="I133" s="74"/>
      <c r="J133" s="74"/>
      <c r="K133" s="74"/>
      <c r="L133" s="74"/>
      <c r="M133" s="74"/>
      <c r="N133" s="74"/>
      <c r="O133" s="74"/>
      <c r="P133" s="74"/>
      <c r="Q133" s="74"/>
      <c r="R133" s="74"/>
      <c r="S133" s="74"/>
      <c r="T133" s="74"/>
      <c r="U133" s="74"/>
      <c r="V133" s="74"/>
      <c r="W133" s="74"/>
      <c r="X133" s="74"/>
      <c r="Y133" s="74"/>
      <c r="Z133" s="74"/>
      <c r="AA133" s="76"/>
      <c r="AB133" s="76"/>
      <c r="AC133" s="76"/>
      <c r="AD133" s="76"/>
      <c r="AE133" s="76"/>
      <c r="AF133" s="76"/>
      <c r="AG133" s="76"/>
      <c r="AH133" s="76"/>
      <c r="AI133" s="76"/>
      <c r="AJ133" s="76"/>
      <c r="AK133" s="76"/>
      <c r="AL133" s="76"/>
      <c r="AM133" s="76"/>
      <c r="AN133" s="76"/>
      <c r="AO133" s="76"/>
      <c r="AP133" s="76"/>
      <c r="AQ133" s="76"/>
      <c r="AR133" s="76"/>
      <c r="AS133" s="76"/>
      <c r="AT133" s="76"/>
      <c r="AU133" s="76"/>
      <c r="AV133" s="76"/>
      <c r="AW133" s="76"/>
      <c r="AX133" s="76"/>
      <c r="AY133" s="76"/>
      <c r="AZ133" s="76"/>
      <c r="BA133" s="76"/>
      <c r="BB133" s="76"/>
      <c r="BC133" s="76"/>
      <c r="BD133" s="76"/>
      <c r="BE133" s="76"/>
      <c r="BF133" s="76"/>
      <c r="BG133" s="76"/>
      <c r="BH133" s="76"/>
      <c r="BI133" s="76"/>
      <c r="BJ133" s="76"/>
      <c r="BK133" s="76"/>
      <c r="BL133" s="76"/>
      <c r="BM133" s="76"/>
      <c r="BN133" s="76"/>
      <c r="BO133" s="76"/>
      <c r="BP133" s="76"/>
      <c r="BQ133" s="76"/>
      <c r="BR133" s="76"/>
      <c r="BS133" s="76"/>
      <c r="BT133" s="76"/>
      <c r="BU133" s="76"/>
      <c r="BV133" s="76"/>
      <c r="BW133" s="76"/>
      <c r="BX133" s="76"/>
      <c r="BY133" s="76"/>
      <c r="BZ133" s="76"/>
      <c r="CA133" s="76"/>
      <c r="CB133" s="76"/>
      <c r="CC133" s="76"/>
      <c r="CD133" s="76"/>
      <c r="CE133" s="76"/>
      <c r="CF133" s="76"/>
      <c r="CG133" s="76"/>
      <c r="CH133" s="76"/>
      <c r="CI133" s="76"/>
      <c r="CJ133" s="76"/>
      <c r="CK133" s="76"/>
      <c r="CL133" s="76"/>
      <c r="CM133" s="76"/>
      <c r="CN133" s="76"/>
      <c r="CO133" s="76"/>
      <c r="CP133" s="76"/>
      <c r="CQ133" s="76"/>
      <c r="CR133" s="76"/>
      <c r="CS133" s="76"/>
      <c r="CT133" s="76"/>
      <c r="CU133" s="76"/>
      <c r="CV133" s="76"/>
      <c r="CW133" s="76"/>
      <c r="CX133" s="76"/>
      <c r="CY133" s="76"/>
      <c r="CZ133" s="76"/>
      <c r="DA133" s="76"/>
      <c r="DB133" s="76"/>
      <c r="DC133" s="76"/>
      <c r="DD133" s="76"/>
      <c r="DE133" s="76"/>
      <c r="DF133" s="76"/>
      <c r="DG133" s="76"/>
      <c r="DH133" s="76"/>
      <c r="DI133" s="76"/>
      <c r="DJ133" s="76"/>
      <c r="DK133" s="76"/>
      <c r="DL133" s="76"/>
      <c r="DM133" s="76"/>
      <c r="DN133" s="76"/>
      <c r="DO133" s="76"/>
      <c r="DP133" s="76"/>
      <c r="DQ133" s="76"/>
      <c r="DR133" s="76"/>
      <c r="DS133" s="76"/>
      <c r="DT133" s="76"/>
      <c r="DU133" s="76"/>
      <c r="DV133" s="76"/>
      <c r="DW133" s="76"/>
      <c r="DX133" s="76"/>
      <c r="DY133" s="76"/>
      <c r="DZ133" s="76"/>
      <c r="EA133" s="76"/>
      <c r="EB133" s="76"/>
      <c r="EC133" s="76"/>
      <c r="ED133" s="76"/>
      <c r="EE133" s="76"/>
      <c r="EF133" s="76"/>
      <c r="EG133" s="76"/>
      <c r="EH133" s="76"/>
      <c r="EI133" s="76"/>
      <c r="EJ133" s="76"/>
      <c r="EK133" s="76"/>
      <c r="EL133" s="76"/>
      <c r="EM133" s="76"/>
      <c r="EN133" s="76"/>
      <c r="EO133" s="76"/>
      <c r="EP133" s="76"/>
      <c r="EQ133" s="76"/>
      <c r="ER133" s="76"/>
      <c r="ES133" s="76"/>
      <c r="ET133" s="76"/>
      <c r="EU133" s="76"/>
      <c r="EV133" s="76"/>
      <c r="EW133" s="76"/>
      <c r="EX133" s="76"/>
      <c r="EY133" s="76"/>
      <c r="EZ133" s="76"/>
      <c r="FA133" s="76"/>
      <c r="FB133" s="76"/>
      <c r="FC133" s="76"/>
      <c r="FD133" s="76"/>
      <c r="FE133" s="76"/>
      <c r="FF133" s="76"/>
      <c r="FG133" s="76"/>
      <c r="FH133" s="76"/>
      <c r="FI133" s="76"/>
      <c r="FJ133" s="76"/>
      <c r="FK133" s="76"/>
      <c r="FL133" s="76"/>
      <c r="FM133" s="76"/>
      <c r="FN133" s="76"/>
      <c r="FO133" s="76"/>
      <c r="FP133" s="76"/>
      <c r="FQ133" s="76"/>
      <c r="FR133" s="76"/>
      <c r="FS133" s="76"/>
      <c r="FT133" s="76"/>
      <c r="FU133" s="76"/>
      <c r="FV133" s="76"/>
      <c r="FW133" s="76"/>
      <c r="FX133" s="76"/>
      <c r="FY133" s="76"/>
      <c r="FZ133" s="76"/>
      <c r="GA133" s="76"/>
      <c r="GB133" s="76"/>
      <c r="GC133" s="76"/>
      <c r="GD133" s="76"/>
      <c r="GE133" s="76"/>
      <c r="GF133" s="76"/>
      <c r="GG133" s="76"/>
      <c r="GH133" s="76"/>
      <c r="GI133" s="76"/>
      <c r="GJ133" s="76"/>
      <c r="GK133" s="76"/>
      <c r="GL133" s="76"/>
      <c r="GM133" s="76"/>
      <c r="GN133" s="76"/>
      <c r="GO133" s="76"/>
      <c r="GP133" s="76"/>
      <c r="GQ133" s="76"/>
      <c r="GR133" s="76"/>
      <c r="GS133" s="76"/>
      <c r="GT133" s="76"/>
      <c r="GU133" s="76"/>
      <c r="GV133" s="76"/>
      <c r="GW133" s="76"/>
    </row>
    <row r="134" spans="1:205" ht="20.100000000000001" customHeight="1">
      <c r="G134" s="74"/>
      <c r="H134" s="74"/>
      <c r="I134" s="74"/>
      <c r="J134" s="74"/>
      <c r="K134" s="74"/>
      <c r="L134" s="74"/>
      <c r="M134" s="74"/>
      <c r="N134" s="74"/>
      <c r="O134" s="74"/>
      <c r="P134" s="74"/>
      <c r="Q134" s="74"/>
      <c r="R134" s="74"/>
      <c r="S134" s="74"/>
      <c r="T134" s="74"/>
      <c r="U134" s="74"/>
      <c r="V134" s="74"/>
      <c r="W134" s="74"/>
      <c r="X134" s="74"/>
      <c r="Y134" s="74"/>
      <c r="Z134" s="74"/>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row>
    <row r="135" spans="1:205" ht="20.100000000000001" customHeight="1">
      <c r="G135" s="74"/>
      <c r="H135" s="74"/>
      <c r="I135" s="74"/>
      <c r="J135" s="74"/>
      <c r="K135" s="74"/>
      <c r="L135" s="74"/>
      <c r="M135" s="74"/>
      <c r="N135" s="74"/>
      <c r="O135" s="74"/>
      <c r="P135" s="74"/>
      <c r="Q135" s="74"/>
      <c r="R135" s="74"/>
      <c r="S135" s="74"/>
      <c r="T135" s="74"/>
      <c r="U135" s="74"/>
      <c r="V135" s="74"/>
      <c r="W135" s="74"/>
      <c r="X135" s="74"/>
      <c r="Y135" s="74"/>
      <c r="Z135" s="74"/>
      <c r="AA135" s="76"/>
      <c r="AB135" s="76"/>
      <c r="AC135" s="76"/>
      <c r="AD135" s="76"/>
      <c r="AE135" s="76"/>
      <c r="AF135" s="76"/>
      <c r="AG135" s="76"/>
      <c r="AH135" s="76"/>
      <c r="AI135" s="76"/>
      <c r="AJ135" s="76"/>
      <c r="AK135" s="76"/>
      <c r="AL135" s="76"/>
      <c r="AM135" s="76"/>
      <c r="AN135" s="76"/>
      <c r="AO135" s="76"/>
      <c r="AP135" s="76"/>
      <c r="AQ135" s="76"/>
      <c r="AR135" s="76"/>
      <c r="AS135" s="76"/>
      <c r="AT135" s="76"/>
      <c r="AU135" s="76"/>
      <c r="AV135" s="76"/>
      <c r="AW135" s="76"/>
      <c r="AX135" s="76"/>
      <c r="AY135" s="76"/>
      <c r="AZ135" s="76"/>
      <c r="BA135" s="76"/>
      <c r="BB135" s="76"/>
      <c r="BC135" s="76"/>
      <c r="BD135" s="76"/>
      <c r="BE135" s="76"/>
      <c r="BF135" s="76"/>
      <c r="BG135" s="76"/>
      <c r="BH135" s="76"/>
      <c r="BI135" s="76"/>
      <c r="BJ135" s="76"/>
      <c r="BK135" s="76"/>
      <c r="BL135" s="76"/>
      <c r="BM135" s="76"/>
      <c r="BN135" s="76"/>
      <c r="BO135" s="76"/>
      <c r="BP135" s="76"/>
      <c r="BQ135" s="76"/>
      <c r="BR135" s="76"/>
      <c r="BS135" s="76"/>
      <c r="BT135" s="76"/>
      <c r="BU135" s="76"/>
      <c r="BV135" s="76"/>
      <c r="BW135" s="76"/>
      <c r="BX135" s="76"/>
      <c r="BY135" s="76"/>
      <c r="BZ135" s="76"/>
      <c r="CA135" s="76"/>
      <c r="CB135" s="76"/>
      <c r="CC135" s="76"/>
      <c r="CD135" s="76"/>
      <c r="CE135" s="76"/>
      <c r="CF135" s="76"/>
      <c r="CG135" s="76"/>
      <c r="CH135" s="76"/>
      <c r="CI135" s="76"/>
      <c r="CJ135" s="76"/>
      <c r="CK135" s="76"/>
      <c r="CL135" s="76"/>
      <c r="CM135" s="76"/>
      <c r="CN135" s="76"/>
      <c r="CO135" s="76"/>
      <c r="CP135" s="76"/>
      <c r="CQ135" s="76"/>
      <c r="CR135" s="76"/>
      <c r="CS135" s="76"/>
      <c r="CT135" s="76"/>
      <c r="CU135" s="76"/>
      <c r="CV135" s="76"/>
      <c r="CW135" s="76"/>
      <c r="CX135" s="76"/>
      <c r="CY135" s="76"/>
      <c r="CZ135" s="76"/>
      <c r="DA135" s="76"/>
      <c r="DB135" s="76"/>
      <c r="DC135" s="76"/>
      <c r="DD135" s="76"/>
      <c r="DE135" s="76"/>
      <c r="DF135" s="76"/>
      <c r="DG135" s="76"/>
      <c r="DH135" s="76"/>
      <c r="DI135" s="76"/>
      <c r="DJ135" s="76"/>
      <c r="DK135" s="76"/>
      <c r="DL135" s="76"/>
      <c r="DM135" s="76"/>
      <c r="DN135" s="76"/>
      <c r="DO135" s="76"/>
      <c r="DP135" s="76"/>
      <c r="DQ135" s="76"/>
      <c r="DR135" s="76"/>
      <c r="DS135" s="76"/>
      <c r="DT135" s="76"/>
      <c r="DU135" s="76"/>
      <c r="DV135" s="76"/>
      <c r="DW135" s="76"/>
      <c r="DX135" s="76"/>
      <c r="DY135" s="76"/>
      <c r="DZ135" s="76"/>
      <c r="EA135" s="76"/>
      <c r="EB135" s="76"/>
      <c r="EC135" s="76"/>
      <c r="ED135" s="76"/>
      <c r="EE135" s="76"/>
      <c r="EF135" s="76"/>
      <c r="EG135" s="76"/>
      <c r="EH135" s="76"/>
      <c r="EI135" s="76"/>
      <c r="EJ135" s="76"/>
      <c r="EK135" s="76"/>
      <c r="EL135" s="76"/>
      <c r="EM135" s="76"/>
      <c r="EN135" s="76"/>
      <c r="EO135" s="76"/>
      <c r="EP135" s="76"/>
      <c r="EQ135" s="76"/>
      <c r="ER135" s="76"/>
      <c r="ES135" s="76"/>
      <c r="ET135" s="76"/>
      <c r="EU135" s="76"/>
      <c r="EV135" s="76"/>
      <c r="EW135" s="76"/>
      <c r="EX135" s="76"/>
      <c r="EY135" s="76"/>
      <c r="EZ135" s="76"/>
      <c r="FA135" s="76"/>
      <c r="FB135" s="76"/>
      <c r="FC135" s="76"/>
      <c r="FD135" s="76"/>
      <c r="FE135" s="76"/>
      <c r="FF135" s="76"/>
      <c r="FG135" s="76"/>
      <c r="FH135" s="76"/>
      <c r="FI135" s="76"/>
      <c r="FJ135" s="76"/>
      <c r="FK135" s="76"/>
      <c r="FL135" s="76"/>
      <c r="FM135" s="76"/>
      <c r="FN135" s="76"/>
      <c r="FO135" s="76"/>
      <c r="FP135" s="76"/>
      <c r="FQ135" s="76"/>
      <c r="FR135" s="76"/>
      <c r="FS135" s="76"/>
      <c r="FT135" s="76"/>
      <c r="FU135" s="76"/>
      <c r="FV135" s="76"/>
      <c r="FW135" s="76"/>
      <c r="FX135" s="76"/>
      <c r="FY135" s="76"/>
      <c r="FZ135" s="76"/>
      <c r="GA135" s="76"/>
      <c r="GB135" s="76"/>
      <c r="GC135" s="76"/>
      <c r="GD135" s="76"/>
      <c r="GE135" s="76"/>
      <c r="GF135" s="76"/>
      <c r="GG135" s="76"/>
      <c r="GH135" s="76"/>
      <c r="GI135" s="76"/>
      <c r="GJ135" s="76"/>
      <c r="GK135" s="76"/>
      <c r="GL135" s="76"/>
      <c r="GM135" s="76"/>
      <c r="GN135" s="76"/>
      <c r="GO135" s="76"/>
      <c r="GP135" s="76"/>
      <c r="GQ135" s="76"/>
      <c r="GR135" s="76"/>
      <c r="GS135" s="76"/>
      <c r="GT135" s="76"/>
      <c r="GU135" s="76"/>
      <c r="GV135" s="76"/>
      <c r="GW135" s="76"/>
    </row>
    <row r="136" spans="1:205" ht="20.100000000000001" customHeight="1">
      <c r="G136" s="74"/>
      <c r="H136" s="74"/>
      <c r="I136" s="74"/>
      <c r="J136" s="74"/>
      <c r="K136" s="74"/>
      <c r="L136" s="74"/>
      <c r="M136" s="74"/>
      <c r="N136" s="74"/>
      <c r="O136" s="74"/>
      <c r="P136" s="74"/>
      <c r="Q136" s="74"/>
      <c r="R136" s="74"/>
      <c r="S136" s="74"/>
      <c r="T136" s="74"/>
      <c r="U136" s="74"/>
      <c r="V136" s="74"/>
      <c r="W136" s="74"/>
      <c r="X136" s="74"/>
      <c r="Y136" s="74"/>
      <c r="Z136" s="74"/>
      <c r="AA136" s="76"/>
      <c r="AB136" s="76"/>
      <c r="AC136" s="76"/>
      <c r="AD136" s="76"/>
      <c r="AE136" s="76"/>
      <c r="AF136" s="76"/>
      <c r="AG136" s="76"/>
      <c r="AH136" s="76"/>
      <c r="AI136" s="76"/>
      <c r="AJ136" s="76"/>
      <c r="AK136" s="76"/>
      <c r="AL136" s="76"/>
      <c r="AM136" s="76"/>
      <c r="AN136" s="76"/>
      <c r="AO136" s="76"/>
      <c r="AP136" s="76"/>
      <c r="AQ136" s="76"/>
      <c r="AR136" s="76"/>
      <c r="AS136" s="76"/>
      <c r="AT136" s="76"/>
      <c r="AU136" s="76"/>
      <c r="AV136" s="76"/>
      <c r="AW136" s="76"/>
      <c r="AX136" s="76"/>
      <c r="AY136" s="76"/>
      <c r="AZ136" s="76"/>
      <c r="BA136" s="76"/>
      <c r="BB136" s="76"/>
      <c r="BC136" s="76"/>
      <c r="BD136" s="76"/>
      <c r="BE136" s="76"/>
      <c r="BF136" s="76"/>
      <c r="BG136" s="76"/>
      <c r="BH136" s="76"/>
      <c r="BI136" s="76"/>
      <c r="BJ136" s="76"/>
      <c r="BK136" s="76"/>
      <c r="BL136" s="76"/>
      <c r="BM136" s="76"/>
      <c r="BN136" s="76"/>
      <c r="BO136" s="76"/>
      <c r="BP136" s="76"/>
      <c r="BQ136" s="76"/>
      <c r="BR136" s="76"/>
      <c r="BS136" s="76"/>
      <c r="BT136" s="76"/>
      <c r="BU136" s="76"/>
      <c r="BV136" s="76"/>
      <c r="BW136" s="76"/>
      <c r="BX136" s="76"/>
      <c r="BY136" s="76"/>
      <c r="BZ136" s="76"/>
      <c r="CA136" s="76"/>
      <c r="CB136" s="76"/>
      <c r="CC136" s="76"/>
      <c r="CD136" s="76"/>
      <c r="CE136" s="76"/>
      <c r="CF136" s="76"/>
      <c r="CG136" s="76"/>
      <c r="CH136" s="76"/>
      <c r="CI136" s="76"/>
      <c r="CJ136" s="76"/>
      <c r="CK136" s="76"/>
      <c r="CL136" s="76"/>
      <c r="CM136" s="76"/>
      <c r="CN136" s="76"/>
      <c r="CO136" s="76"/>
      <c r="CP136" s="76"/>
      <c r="CQ136" s="76"/>
      <c r="CR136" s="76"/>
      <c r="CS136" s="76"/>
      <c r="CT136" s="76"/>
      <c r="CU136" s="76"/>
      <c r="CV136" s="76"/>
      <c r="CW136" s="76"/>
      <c r="CX136" s="76"/>
      <c r="CY136" s="76"/>
      <c r="CZ136" s="76"/>
      <c r="DA136" s="76"/>
      <c r="DB136" s="76"/>
      <c r="DC136" s="76"/>
      <c r="DD136" s="76"/>
      <c r="DE136" s="76"/>
      <c r="DF136" s="76"/>
      <c r="DG136" s="76"/>
      <c r="DH136" s="76"/>
      <c r="DI136" s="76"/>
      <c r="DJ136" s="76"/>
      <c r="DK136" s="76"/>
      <c r="DL136" s="76"/>
      <c r="DM136" s="76"/>
      <c r="DN136" s="76"/>
      <c r="DO136" s="76"/>
      <c r="DP136" s="76"/>
      <c r="DQ136" s="76"/>
      <c r="DR136" s="76"/>
      <c r="DS136" s="76"/>
      <c r="DT136" s="76"/>
      <c r="DU136" s="76"/>
      <c r="DV136" s="76"/>
      <c r="DW136" s="76"/>
      <c r="DX136" s="76"/>
      <c r="DY136" s="76"/>
      <c r="DZ136" s="76"/>
      <c r="EA136" s="76"/>
      <c r="EB136" s="76"/>
      <c r="EC136" s="76"/>
      <c r="ED136" s="76"/>
      <c r="EE136" s="76"/>
      <c r="EF136" s="76"/>
      <c r="EG136" s="76"/>
      <c r="EH136" s="76"/>
      <c r="EI136" s="76"/>
      <c r="EJ136" s="76"/>
      <c r="EK136" s="76"/>
      <c r="EL136" s="76"/>
      <c r="EM136" s="76"/>
      <c r="EN136" s="76"/>
      <c r="EO136" s="76"/>
      <c r="EP136" s="76"/>
      <c r="EQ136" s="76"/>
      <c r="ER136" s="76"/>
      <c r="ES136" s="76"/>
      <c r="ET136" s="76"/>
      <c r="EU136" s="76"/>
      <c r="EV136" s="76"/>
      <c r="EW136" s="76"/>
      <c r="EX136" s="76"/>
      <c r="EY136" s="76"/>
      <c r="EZ136" s="76"/>
      <c r="FA136" s="76"/>
      <c r="FB136" s="76"/>
      <c r="FC136" s="76"/>
      <c r="FD136" s="76"/>
      <c r="FE136" s="76"/>
      <c r="FF136" s="76"/>
      <c r="FG136" s="76"/>
      <c r="FH136" s="76"/>
      <c r="FI136" s="76"/>
      <c r="FJ136" s="76"/>
      <c r="FK136" s="76"/>
      <c r="FL136" s="76"/>
      <c r="FM136" s="76"/>
      <c r="FN136" s="76"/>
      <c r="FO136" s="76"/>
      <c r="FP136" s="76"/>
      <c r="FQ136" s="76"/>
      <c r="FR136" s="76"/>
      <c r="FS136" s="76"/>
      <c r="FT136" s="76"/>
      <c r="FU136" s="76"/>
      <c r="FV136" s="76"/>
      <c r="FW136" s="76"/>
      <c r="FX136" s="76"/>
      <c r="FY136" s="76"/>
      <c r="FZ136" s="76"/>
      <c r="GA136" s="76"/>
      <c r="GB136" s="76"/>
      <c r="GC136" s="76"/>
      <c r="GD136" s="76"/>
      <c r="GE136" s="76"/>
      <c r="GF136" s="76"/>
      <c r="GG136" s="76"/>
      <c r="GH136" s="76"/>
      <c r="GI136" s="76"/>
      <c r="GJ136" s="76"/>
      <c r="GK136" s="76"/>
      <c r="GL136" s="76"/>
      <c r="GM136" s="76"/>
      <c r="GN136" s="76"/>
      <c r="GO136" s="76"/>
      <c r="GP136" s="76"/>
      <c r="GQ136" s="76"/>
      <c r="GR136" s="76"/>
      <c r="GS136" s="76"/>
      <c r="GT136" s="76"/>
      <c r="GU136" s="76"/>
      <c r="GV136" s="76"/>
      <c r="GW136" s="76"/>
    </row>
    <row r="137" spans="1:205" ht="20.100000000000001" customHeight="1">
      <c r="G137" s="74"/>
      <c r="H137" s="74"/>
      <c r="I137" s="74"/>
      <c r="J137" s="74"/>
      <c r="K137" s="74"/>
      <c r="L137" s="74"/>
      <c r="M137" s="74"/>
      <c r="N137" s="74"/>
      <c r="O137" s="74"/>
      <c r="P137" s="74"/>
      <c r="Q137" s="74"/>
      <c r="R137" s="74"/>
      <c r="S137" s="74"/>
      <c r="T137" s="74"/>
      <c r="U137" s="74"/>
      <c r="V137" s="74"/>
      <c r="W137" s="74"/>
      <c r="X137" s="74"/>
      <c r="Y137" s="74"/>
      <c r="Z137" s="74"/>
      <c r="AA137" s="76"/>
      <c r="AB137" s="76"/>
      <c r="AC137" s="76"/>
      <c r="AD137" s="76"/>
      <c r="AE137" s="76"/>
      <c r="AF137" s="76"/>
      <c r="AG137" s="76"/>
      <c r="AH137" s="76"/>
      <c r="AI137" s="76"/>
      <c r="AJ137" s="76"/>
      <c r="AK137" s="76"/>
      <c r="AL137" s="76"/>
      <c r="AM137" s="76"/>
      <c r="AN137" s="76"/>
      <c r="AO137" s="76"/>
      <c r="AP137" s="76"/>
      <c r="AQ137" s="76"/>
      <c r="AR137" s="76"/>
      <c r="AS137" s="76"/>
      <c r="AT137" s="76"/>
      <c r="AU137" s="76"/>
      <c r="AV137" s="76"/>
      <c r="AW137" s="76"/>
      <c r="AX137" s="76"/>
      <c r="AY137" s="76"/>
      <c r="AZ137" s="76"/>
      <c r="BA137" s="76"/>
      <c r="BB137" s="76"/>
      <c r="BC137" s="76"/>
      <c r="BD137" s="76"/>
      <c r="BE137" s="76"/>
      <c r="BF137" s="76"/>
      <c r="BG137" s="76"/>
      <c r="BH137" s="76"/>
      <c r="BI137" s="76"/>
      <c r="BJ137" s="76"/>
      <c r="BK137" s="76"/>
      <c r="BL137" s="76"/>
      <c r="BM137" s="76"/>
      <c r="BN137" s="76"/>
      <c r="BO137" s="76"/>
      <c r="BP137" s="76"/>
      <c r="BQ137" s="76"/>
      <c r="BR137" s="76"/>
      <c r="BS137" s="76"/>
      <c r="BT137" s="76"/>
      <c r="BU137" s="76"/>
      <c r="BV137" s="76"/>
      <c r="BW137" s="76"/>
      <c r="BX137" s="76"/>
      <c r="BY137" s="76"/>
      <c r="BZ137" s="76"/>
      <c r="CA137" s="76"/>
      <c r="CB137" s="76"/>
      <c r="CC137" s="76"/>
      <c r="CD137" s="76"/>
      <c r="CE137" s="76"/>
      <c r="CF137" s="76"/>
      <c r="CG137" s="76"/>
      <c r="CH137" s="76"/>
      <c r="CI137" s="76"/>
      <c r="CJ137" s="76"/>
      <c r="CK137" s="76"/>
      <c r="CL137" s="76"/>
      <c r="CM137" s="76"/>
      <c r="CN137" s="76"/>
      <c r="CO137" s="76"/>
      <c r="CP137" s="76"/>
      <c r="CQ137" s="76"/>
      <c r="CR137" s="76"/>
      <c r="CS137" s="76"/>
      <c r="CT137" s="76"/>
      <c r="CU137" s="76"/>
      <c r="CV137" s="76"/>
      <c r="CW137" s="76"/>
      <c r="CX137" s="76"/>
      <c r="CY137" s="76"/>
      <c r="CZ137" s="76"/>
      <c r="DA137" s="76"/>
      <c r="DB137" s="76"/>
      <c r="DC137" s="76"/>
      <c r="DD137" s="76"/>
      <c r="DE137" s="76"/>
      <c r="DF137" s="76"/>
      <c r="DG137" s="76"/>
      <c r="DH137" s="76"/>
      <c r="DI137" s="76"/>
      <c r="DJ137" s="76"/>
      <c r="DK137" s="76"/>
      <c r="DL137" s="76"/>
      <c r="DM137" s="76"/>
      <c r="DN137" s="76"/>
      <c r="DO137" s="76"/>
      <c r="DP137" s="76"/>
      <c r="DQ137" s="76"/>
      <c r="DR137" s="76"/>
      <c r="DS137" s="76"/>
      <c r="DT137" s="76"/>
      <c r="DU137" s="76"/>
      <c r="DV137" s="76"/>
      <c r="DW137" s="76"/>
      <c r="DX137" s="76"/>
      <c r="DY137" s="76"/>
      <c r="DZ137" s="76"/>
      <c r="EA137" s="76"/>
      <c r="EB137" s="76"/>
      <c r="EC137" s="76"/>
      <c r="ED137" s="76"/>
      <c r="EE137" s="76"/>
      <c r="EF137" s="76"/>
      <c r="EG137" s="76"/>
      <c r="EH137" s="76"/>
      <c r="EI137" s="76"/>
      <c r="EJ137" s="76"/>
      <c r="EK137" s="76"/>
      <c r="EL137" s="76"/>
      <c r="EM137" s="76"/>
      <c r="EN137" s="76"/>
      <c r="EO137" s="76"/>
      <c r="EP137" s="76"/>
      <c r="EQ137" s="76"/>
      <c r="ER137" s="76"/>
      <c r="ES137" s="76"/>
      <c r="ET137" s="76"/>
      <c r="EU137" s="76"/>
      <c r="EV137" s="76"/>
      <c r="EW137" s="76"/>
      <c r="EX137" s="76"/>
      <c r="EY137" s="76"/>
      <c r="EZ137" s="76"/>
      <c r="FA137" s="76"/>
      <c r="FB137" s="76"/>
      <c r="FC137" s="76"/>
      <c r="FD137" s="76"/>
      <c r="FE137" s="76"/>
      <c r="FF137" s="76"/>
      <c r="FG137" s="76"/>
      <c r="FH137" s="76"/>
      <c r="FI137" s="76"/>
      <c r="FJ137" s="76"/>
      <c r="FK137" s="76"/>
      <c r="FL137" s="76"/>
      <c r="FM137" s="76"/>
      <c r="FN137" s="76"/>
      <c r="FO137" s="76"/>
      <c r="FP137" s="76"/>
      <c r="FQ137" s="76"/>
      <c r="FR137" s="76"/>
      <c r="FS137" s="76"/>
      <c r="FT137" s="76"/>
      <c r="FU137" s="76"/>
      <c r="FV137" s="76"/>
      <c r="FW137" s="76"/>
      <c r="FX137" s="76"/>
      <c r="FY137" s="76"/>
      <c r="FZ137" s="76"/>
      <c r="GA137" s="76"/>
      <c r="GB137" s="76"/>
      <c r="GC137" s="76"/>
      <c r="GD137" s="76"/>
      <c r="GE137" s="76"/>
      <c r="GF137" s="76"/>
      <c r="GG137" s="76"/>
      <c r="GH137" s="76"/>
      <c r="GI137" s="76"/>
      <c r="GJ137" s="76"/>
      <c r="GK137" s="76"/>
      <c r="GL137" s="76"/>
      <c r="GM137" s="76"/>
      <c r="GN137" s="76"/>
      <c r="GO137" s="76"/>
      <c r="GP137" s="76"/>
      <c r="GQ137" s="76"/>
      <c r="GR137" s="76"/>
      <c r="GS137" s="76"/>
      <c r="GT137" s="76"/>
      <c r="GU137" s="76"/>
      <c r="GV137" s="76"/>
      <c r="GW137" s="76"/>
    </row>
    <row r="138" spans="1:205" ht="20.100000000000001" customHeight="1">
      <c r="G138" s="74"/>
      <c r="H138" s="74"/>
      <c r="I138" s="74"/>
      <c r="J138" s="74"/>
      <c r="K138" s="74"/>
      <c r="L138" s="74"/>
      <c r="M138" s="74"/>
      <c r="N138" s="74"/>
      <c r="O138" s="74"/>
      <c r="P138" s="74"/>
      <c r="Q138" s="74"/>
      <c r="R138" s="74"/>
      <c r="S138" s="74"/>
      <c r="T138" s="74"/>
      <c r="U138" s="74"/>
      <c r="V138" s="74"/>
      <c r="W138" s="74"/>
      <c r="X138" s="74"/>
      <c r="Y138" s="74"/>
      <c r="Z138" s="74"/>
      <c r="AA138" s="76"/>
      <c r="AB138" s="76"/>
      <c r="AC138" s="76"/>
      <c r="AD138" s="76"/>
      <c r="AE138" s="76"/>
      <c r="AF138" s="76"/>
      <c r="AG138" s="76"/>
      <c r="AH138" s="76"/>
      <c r="AI138" s="76"/>
      <c r="AJ138" s="76"/>
      <c r="AK138" s="76"/>
      <c r="AL138" s="76"/>
      <c r="AM138" s="76"/>
      <c r="AN138" s="76"/>
      <c r="AO138" s="76"/>
      <c r="AP138" s="76"/>
      <c r="AQ138" s="76"/>
      <c r="AR138" s="76"/>
      <c r="AS138" s="76"/>
      <c r="AT138" s="76"/>
      <c r="AU138" s="76"/>
      <c r="AV138" s="76"/>
      <c r="AW138" s="76"/>
      <c r="AX138" s="76"/>
      <c r="AY138" s="76"/>
      <c r="AZ138" s="76"/>
      <c r="BA138" s="76"/>
      <c r="BB138" s="76"/>
      <c r="BC138" s="76"/>
      <c r="BD138" s="76"/>
      <c r="BE138" s="76"/>
      <c r="BF138" s="76"/>
      <c r="BG138" s="76"/>
      <c r="BH138" s="76"/>
      <c r="BI138" s="76"/>
      <c r="BJ138" s="76"/>
      <c r="BK138" s="76"/>
      <c r="BL138" s="76"/>
      <c r="BM138" s="76"/>
      <c r="BN138" s="76"/>
      <c r="BO138" s="76"/>
      <c r="BP138" s="76"/>
      <c r="BQ138" s="76"/>
      <c r="BR138" s="76"/>
      <c r="BS138" s="76"/>
      <c r="BT138" s="76"/>
      <c r="BU138" s="76"/>
      <c r="BV138" s="76"/>
      <c r="BW138" s="76"/>
      <c r="BX138" s="76"/>
      <c r="BY138" s="76"/>
      <c r="BZ138" s="76"/>
      <c r="CA138" s="76"/>
      <c r="CB138" s="76"/>
      <c r="CC138" s="76"/>
      <c r="CD138" s="76"/>
      <c r="CE138" s="76"/>
      <c r="CF138" s="76"/>
      <c r="CG138" s="76"/>
      <c r="CH138" s="76"/>
      <c r="CI138" s="76"/>
      <c r="CJ138" s="76"/>
      <c r="CK138" s="76"/>
      <c r="CL138" s="76"/>
      <c r="CM138" s="76"/>
      <c r="CN138" s="76"/>
      <c r="CO138" s="76"/>
      <c r="CP138" s="76"/>
      <c r="CQ138" s="76"/>
      <c r="CR138" s="76"/>
      <c r="CS138" s="76"/>
      <c r="CT138" s="76"/>
      <c r="CU138" s="76"/>
      <c r="CV138" s="76"/>
      <c r="CW138" s="76"/>
      <c r="CX138" s="76"/>
      <c r="CY138" s="76"/>
      <c r="CZ138" s="76"/>
      <c r="DA138" s="76"/>
      <c r="DB138" s="76"/>
      <c r="DC138" s="76"/>
      <c r="DD138" s="76"/>
      <c r="DE138" s="76"/>
      <c r="DF138" s="76"/>
      <c r="DG138" s="76"/>
      <c r="DH138" s="76"/>
      <c r="DI138" s="76"/>
      <c r="DJ138" s="76"/>
      <c r="DK138" s="76"/>
      <c r="DL138" s="76"/>
      <c r="DM138" s="76"/>
      <c r="DN138" s="76"/>
      <c r="DO138" s="76"/>
      <c r="DP138" s="76"/>
      <c r="DQ138" s="76"/>
      <c r="DR138" s="76"/>
      <c r="DS138" s="76"/>
      <c r="DT138" s="76"/>
      <c r="DU138" s="76"/>
      <c r="DV138" s="76"/>
      <c r="DW138" s="76"/>
      <c r="DX138" s="76"/>
      <c r="DY138" s="76"/>
      <c r="DZ138" s="76"/>
      <c r="EA138" s="76"/>
      <c r="EB138" s="76"/>
      <c r="EC138" s="76"/>
      <c r="ED138" s="76"/>
      <c r="EE138" s="76"/>
      <c r="EF138" s="76"/>
      <c r="EG138" s="76"/>
      <c r="EH138" s="76"/>
      <c r="EI138" s="76"/>
      <c r="EJ138" s="76"/>
      <c r="EK138" s="76"/>
      <c r="EL138" s="76"/>
      <c r="EM138" s="76"/>
      <c r="EN138" s="76"/>
      <c r="EO138" s="76"/>
      <c r="EP138" s="76"/>
      <c r="EQ138" s="76"/>
      <c r="ER138" s="76"/>
      <c r="ES138" s="76"/>
      <c r="ET138" s="76"/>
      <c r="EU138" s="76"/>
      <c r="EV138" s="76"/>
      <c r="EW138" s="76"/>
      <c r="EX138" s="76"/>
      <c r="EY138" s="76"/>
      <c r="EZ138" s="76"/>
      <c r="FA138" s="76"/>
      <c r="FB138" s="76"/>
      <c r="FC138" s="76"/>
      <c r="FD138" s="76"/>
      <c r="FE138" s="76"/>
      <c r="FF138" s="76"/>
      <c r="FG138" s="76"/>
      <c r="FH138" s="76"/>
      <c r="FI138" s="76"/>
      <c r="FJ138" s="76"/>
      <c r="FK138" s="76"/>
      <c r="FL138" s="76"/>
      <c r="FM138" s="76"/>
      <c r="FN138" s="76"/>
      <c r="FO138" s="76"/>
      <c r="FP138" s="76"/>
      <c r="FQ138" s="76"/>
      <c r="FR138" s="76"/>
      <c r="FS138" s="76"/>
      <c r="FT138" s="76"/>
      <c r="FU138" s="76"/>
      <c r="FV138" s="76"/>
      <c r="FW138" s="76"/>
      <c r="FX138" s="76"/>
      <c r="FY138" s="76"/>
      <c r="FZ138" s="76"/>
      <c r="GA138" s="76"/>
      <c r="GB138" s="76"/>
      <c r="GC138" s="76"/>
      <c r="GD138" s="76"/>
      <c r="GE138" s="76"/>
      <c r="GF138" s="76"/>
      <c r="GG138" s="76"/>
      <c r="GH138" s="76"/>
      <c r="GI138" s="76"/>
      <c r="GJ138" s="76"/>
      <c r="GK138" s="76"/>
      <c r="GL138" s="76"/>
      <c r="GM138" s="76"/>
      <c r="GN138" s="76"/>
      <c r="GO138" s="76"/>
      <c r="GP138" s="76"/>
      <c r="GQ138" s="76"/>
      <c r="GR138" s="76"/>
      <c r="GS138" s="76"/>
      <c r="GT138" s="76"/>
      <c r="GU138" s="76"/>
      <c r="GV138" s="76"/>
      <c r="GW138" s="76"/>
    </row>
    <row r="139" spans="1:205" ht="20.100000000000001" customHeight="1">
      <c r="G139" s="74"/>
      <c r="H139" s="74"/>
      <c r="I139" s="74"/>
      <c r="J139" s="74"/>
      <c r="K139" s="74"/>
      <c r="L139" s="74"/>
      <c r="M139" s="74"/>
      <c r="N139" s="74"/>
      <c r="O139" s="74"/>
      <c r="P139" s="74"/>
      <c r="Q139" s="74"/>
      <c r="R139" s="74"/>
      <c r="S139" s="74"/>
      <c r="T139" s="74"/>
      <c r="U139" s="74"/>
      <c r="V139" s="74"/>
      <c r="W139" s="74"/>
      <c r="X139" s="74"/>
      <c r="Y139" s="74"/>
      <c r="Z139" s="74"/>
      <c r="AA139" s="76"/>
      <c r="AB139" s="76"/>
      <c r="AC139" s="76"/>
      <c r="AD139" s="76"/>
      <c r="AE139" s="76"/>
      <c r="AF139" s="76"/>
      <c r="AG139" s="76"/>
      <c r="AH139" s="76"/>
      <c r="AI139" s="76"/>
      <c r="AJ139" s="76"/>
      <c r="AK139" s="76"/>
      <c r="AL139" s="76"/>
      <c r="AM139" s="76"/>
      <c r="AN139" s="76"/>
      <c r="AO139" s="76"/>
      <c r="AP139" s="76"/>
      <c r="AQ139" s="76"/>
      <c r="AR139" s="76"/>
      <c r="AS139" s="76"/>
      <c r="AT139" s="76"/>
      <c r="AU139" s="76"/>
      <c r="AV139" s="76"/>
      <c r="AW139" s="76"/>
      <c r="AX139" s="76"/>
      <c r="AY139" s="76"/>
      <c r="AZ139" s="76"/>
      <c r="BA139" s="76"/>
      <c r="BB139" s="76"/>
      <c r="BC139" s="76"/>
      <c r="BD139" s="76"/>
      <c r="BE139" s="76"/>
      <c r="BF139" s="76"/>
      <c r="BG139" s="76"/>
      <c r="BH139" s="76"/>
      <c r="BI139" s="76"/>
      <c r="BJ139" s="76"/>
      <c r="BK139" s="76"/>
      <c r="BL139" s="76"/>
      <c r="BM139" s="76"/>
      <c r="BN139" s="76"/>
      <c r="BO139" s="76"/>
      <c r="BP139" s="76"/>
      <c r="BQ139" s="76"/>
      <c r="BR139" s="76"/>
      <c r="BS139" s="76"/>
      <c r="BT139" s="76"/>
      <c r="BU139" s="76"/>
      <c r="BV139" s="76"/>
      <c r="BW139" s="76"/>
      <c r="BX139" s="76"/>
      <c r="BY139" s="76"/>
      <c r="BZ139" s="76"/>
      <c r="CA139" s="76"/>
      <c r="CB139" s="76"/>
      <c r="CC139" s="76"/>
      <c r="CD139" s="76"/>
      <c r="CE139" s="76"/>
      <c r="CF139" s="76"/>
      <c r="CG139" s="76"/>
      <c r="CH139" s="76"/>
      <c r="CI139" s="76"/>
      <c r="CJ139" s="76"/>
      <c r="CK139" s="76"/>
      <c r="CL139" s="76"/>
      <c r="CM139" s="76"/>
      <c r="CN139" s="76"/>
      <c r="CO139" s="76"/>
      <c r="CP139" s="76"/>
      <c r="CQ139" s="76"/>
      <c r="CR139" s="76"/>
      <c r="CS139" s="76"/>
      <c r="CT139" s="76"/>
      <c r="CU139" s="76"/>
      <c r="CV139" s="76"/>
      <c r="CW139" s="76"/>
      <c r="CX139" s="76"/>
      <c r="CY139" s="76"/>
      <c r="CZ139" s="76"/>
      <c r="DA139" s="76"/>
      <c r="DB139" s="76"/>
      <c r="DC139" s="76"/>
      <c r="DD139" s="76"/>
      <c r="DE139" s="76"/>
      <c r="DF139" s="76"/>
      <c r="DG139" s="76"/>
      <c r="DH139" s="76"/>
      <c r="DI139" s="76"/>
      <c r="DJ139" s="76"/>
      <c r="DK139" s="76"/>
      <c r="DL139" s="76"/>
      <c r="DM139" s="76"/>
      <c r="DN139" s="76"/>
      <c r="DO139" s="76"/>
      <c r="DP139" s="76"/>
      <c r="DQ139" s="76"/>
      <c r="DR139" s="76"/>
      <c r="DS139" s="76"/>
      <c r="DT139" s="76"/>
      <c r="DU139" s="76"/>
      <c r="DV139" s="76"/>
      <c r="DW139" s="76"/>
      <c r="DX139" s="76"/>
      <c r="DY139" s="76"/>
      <c r="DZ139" s="76"/>
      <c r="EA139" s="76"/>
      <c r="EB139" s="76"/>
      <c r="EC139" s="76"/>
      <c r="ED139" s="76"/>
      <c r="EE139" s="76"/>
      <c r="EF139" s="76"/>
      <c r="EG139" s="76"/>
      <c r="EH139" s="76"/>
      <c r="EI139" s="76"/>
      <c r="EJ139" s="76"/>
      <c r="EK139" s="76"/>
      <c r="EL139" s="76"/>
      <c r="EM139" s="76"/>
      <c r="EN139" s="76"/>
      <c r="EO139" s="76"/>
      <c r="EP139" s="76"/>
      <c r="EQ139" s="76"/>
      <c r="ER139" s="76"/>
      <c r="ES139" s="76"/>
      <c r="ET139" s="76"/>
      <c r="EU139" s="76"/>
      <c r="EV139" s="76"/>
      <c r="EW139" s="76"/>
      <c r="EX139" s="76"/>
      <c r="EY139" s="76"/>
      <c r="EZ139" s="76"/>
      <c r="FA139" s="76"/>
      <c r="FB139" s="76"/>
      <c r="FC139" s="76"/>
      <c r="FD139" s="76"/>
      <c r="FE139" s="76"/>
      <c r="FF139" s="76"/>
      <c r="FG139" s="76"/>
      <c r="FH139" s="76"/>
      <c r="FI139" s="76"/>
      <c r="FJ139" s="76"/>
      <c r="FK139" s="76"/>
      <c r="FL139" s="76"/>
      <c r="FM139" s="76"/>
      <c r="FN139" s="76"/>
      <c r="FO139" s="76"/>
      <c r="FP139" s="76"/>
      <c r="FQ139" s="76"/>
      <c r="FR139" s="76"/>
      <c r="FS139" s="76"/>
      <c r="FT139" s="76"/>
      <c r="FU139" s="76"/>
      <c r="FV139" s="76"/>
      <c r="FW139" s="76"/>
      <c r="FX139" s="76"/>
      <c r="FY139" s="76"/>
      <c r="FZ139" s="76"/>
      <c r="GA139" s="76"/>
      <c r="GB139" s="76"/>
      <c r="GC139" s="76"/>
      <c r="GD139" s="76"/>
      <c r="GE139" s="76"/>
      <c r="GF139" s="76"/>
      <c r="GG139" s="76"/>
      <c r="GH139" s="76"/>
      <c r="GI139" s="76"/>
      <c r="GJ139" s="76"/>
      <c r="GK139" s="76"/>
      <c r="GL139" s="76"/>
      <c r="GM139" s="76"/>
      <c r="GN139" s="76"/>
      <c r="GO139" s="76"/>
      <c r="GP139" s="76"/>
      <c r="GQ139" s="76"/>
      <c r="GR139" s="76"/>
      <c r="GS139" s="76"/>
      <c r="GT139" s="76"/>
      <c r="GU139" s="76"/>
      <c r="GV139" s="76"/>
      <c r="GW139" s="76"/>
    </row>
    <row r="140" spans="1:205" ht="20.100000000000001" customHeight="1">
      <c r="G140" s="74"/>
      <c r="H140" s="74"/>
      <c r="I140" s="74"/>
      <c r="J140" s="74"/>
      <c r="K140" s="74"/>
      <c r="L140" s="74"/>
      <c r="M140" s="74"/>
      <c r="N140" s="74"/>
      <c r="O140" s="74"/>
      <c r="P140" s="74"/>
      <c r="Q140" s="74"/>
      <c r="R140" s="74"/>
      <c r="S140" s="74"/>
      <c r="T140" s="74"/>
      <c r="U140" s="74"/>
      <c r="V140" s="74"/>
      <c r="W140" s="74"/>
      <c r="X140" s="74"/>
      <c r="Y140" s="74"/>
      <c r="Z140" s="74"/>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row>
    <row r="141" spans="1:205" ht="20.100000000000001" customHeight="1">
      <c r="G141" s="74"/>
      <c r="H141" s="74"/>
      <c r="I141" s="74"/>
      <c r="J141" s="74"/>
      <c r="K141" s="74"/>
      <c r="L141" s="74"/>
      <c r="M141" s="74"/>
      <c r="N141" s="74"/>
      <c r="O141" s="74"/>
      <c r="P141" s="74"/>
      <c r="Q141" s="74"/>
      <c r="R141" s="74"/>
      <c r="S141" s="74"/>
      <c r="T141" s="74"/>
      <c r="U141" s="74"/>
      <c r="V141" s="74"/>
      <c r="W141" s="74"/>
      <c r="X141" s="74"/>
      <c r="Y141" s="74"/>
      <c r="Z141" s="74"/>
      <c r="AA141" s="76"/>
      <c r="AB141" s="76"/>
      <c r="AC141" s="76"/>
      <c r="AD141" s="76"/>
      <c r="AE141" s="76"/>
      <c r="AF141" s="76"/>
      <c r="AG141" s="76"/>
      <c r="AH141" s="76"/>
      <c r="AI141" s="76"/>
      <c r="AJ141" s="76"/>
      <c r="AK141" s="76"/>
      <c r="AL141" s="76"/>
      <c r="AM141" s="76"/>
      <c r="AN141" s="76"/>
      <c r="AO141" s="76"/>
      <c r="AP141" s="76"/>
      <c r="AQ141" s="76"/>
      <c r="AR141" s="76"/>
      <c r="AS141" s="76"/>
      <c r="AT141" s="76"/>
      <c r="AU141" s="76"/>
      <c r="AV141" s="76"/>
      <c r="AW141" s="76"/>
      <c r="AX141" s="76"/>
      <c r="AY141" s="76"/>
      <c r="AZ141" s="76"/>
      <c r="BA141" s="76"/>
      <c r="BB141" s="76"/>
      <c r="BC141" s="76"/>
      <c r="BD141" s="76"/>
      <c r="BE141" s="76"/>
      <c r="BF141" s="76"/>
      <c r="BG141" s="76"/>
      <c r="BH141" s="76"/>
      <c r="BI141" s="76"/>
      <c r="BJ141" s="76"/>
      <c r="BK141" s="76"/>
      <c r="BL141" s="76"/>
      <c r="BM141" s="76"/>
      <c r="BN141" s="76"/>
      <c r="BO141" s="76"/>
      <c r="BP141" s="76"/>
      <c r="BQ141" s="76"/>
      <c r="BR141" s="76"/>
      <c r="BS141" s="76"/>
      <c r="BT141" s="76"/>
      <c r="BU141" s="76"/>
      <c r="BV141" s="76"/>
      <c r="BW141" s="76"/>
      <c r="BX141" s="76"/>
      <c r="BY141" s="76"/>
      <c r="BZ141" s="76"/>
      <c r="CA141" s="76"/>
      <c r="CB141" s="76"/>
      <c r="CC141" s="76"/>
      <c r="CD141" s="76"/>
      <c r="CE141" s="76"/>
      <c r="CF141" s="76"/>
      <c r="CG141" s="76"/>
      <c r="CH141" s="76"/>
      <c r="CI141" s="76"/>
      <c r="CJ141" s="76"/>
      <c r="CK141" s="76"/>
      <c r="CL141" s="76"/>
      <c r="CM141" s="76"/>
      <c r="CN141" s="76"/>
      <c r="CO141" s="76"/>
      <c r="CP141" s="76"/>
      <c r="CQ141" s="76"/>
      <c r="CR141" s="76"/>
      <c r="CS141" s="76"/>
      <c r="CT141" s="76"/>
      <c r="CU141" s="76"/>
      <c r="CV141" s="76"/>
      <c r="CW141" s="76"/>
      <c r="CX141" s="76"/>
      <c r="CY141" s="76"/>
      <c r="CZ141" s="76"/>
      <c r="DA141" s="76"/>
      <c r="DB141" s="76"/>
      <c r="DC141" s="76"/>
      <c r="DD141" s="76"/>
      <c r="DE141" s="76"/>
      <c r="DF141" s="76"/>
      <c r="DG141" s="76"/>
      <c r="DH141" s="76"/>
      <c r="DI141" s="76"/>
      <c r="DJ141" s="76"/>
      <c r="DK141" s="76"/>
      <c r="DL141" s="76"/>
      <c r="DM141" s="76"/>
      <c r="DN141" s="76"/>
      <c r="DO141" s="76"/>
      <c r="DP141" s="76"/>
      <c r="DQ141" s="76"/>
      <c r="DR141" s="76"/>
      <c r="DS141" s="76"/>
      <c r="DT141" s="76"/>
      <c r="DU141" s="76"/>
      <c r="DV141" s="76"/>
      <c r="DW141" s="76"/>
      <c r="DX141" s="76"/>
      <c r="DY141" s="76"/>
      <c r="DZ141" s="76"/>
      <c r="EA141" s="76"/>
      <c r="EB141" s="76"/>
      <c r="EC141" s="76"/>
      <c r="ED141" s="76"/>
      <c r="EE141" s="76"/>
      <c r="EF141" s="76"/>
      <c r="EG141" s="76"/>
      <c r="EH141" s="76"/>
      <c r="EI141" s="76"/>
      <c r="EJ141" s="76"/>
      <c r="EK141" s="76"/>
      <c r="EL141" s="76"/>
      <c r="EM141" s="76"/>
      <c r="EN141" s="76"/>
      <c r="EO141" s="76"/>
      <c r="EP141" s="76"/>
      <c r="EQ141" s="76"/>
      <c r="ER141" s="76"/>
      <c r="ES141" s="76"/>
      <c r="ET141" s="76"/>
      <c r="EU141" s="76"/>
      <c r="EV141" s="76"/>
      <c r="EW141" s="76"/>
      <c r="EX141" s="76"/>
      <c r="EY141" s="76"/>
      <c r="EZ141" s="76"/>
      <c r="FA141" s="76"/>
      <c r="FB141" s="76"/>
      <c r="FC141" s="76"/>
      <c r="FD141" s="76"/>
      <c r="FE141" s="76"/>
      <c r="FF141" s="76"/>
      <c r="FG141" s="76"/>
      <c r="FH141" s="76"/>
      <c r="FI141" s="76"/>
      <c r="FJ141" s="76"/>
      <c r="FK141" s="76"/>
      <c r="FL141" s="76"/>
      <c r="FM141" s="76"/>
      <c r="FN141" s="76"/>
      <c r="FO141" s="76"/>
      <c r="FP141" s="76"/>
      <c r="FQ141" s="76"/>
      <c r="FR141" s="76"/>
      <c r="FS141" s="76"/>
      <c r="FT141" s="76"/>
      <c r="FU141" s="76"/>
      <c r="FV141" s="76"/>
      <c r="FW141" s="76"/>
      <c r="FX141" s="76"/>
      <c r="FY141" s="76"/>
      <c r="FZ141" s="76"/>
      <c r="GA141" s="76"/>
      <c r="GB141" s="76"/>
      <c r="GC141" s="76"/>
      <c r="GD141" s="76"/>
      <c r="GE141" s="76"/>
      <c r="GF141" s="76"/>
      <c r="GG141" s="76"/>
      <c r="GH141" s="76"/>
      <c r="GI141" s="76"/>
      <c r="GJ141" s="76"/>
      <c r="GK141" s="76"/>
      <c r="GL141" s="76"/>
      <c r="GM141" s="76"/>
      <c r="GN141" s="76"/>
      <c r="GO141" s="76"/>
      <c r="GP141" s="76"/>
      <c r="GQ141" s="76"/>
      <c r="GR141" s="76"/>
      <c r="GS141" s="76"/>
      <c r="GT141" s="76"/>
      <c r="GU141" s="76"/>
      <c r="GV141" s="76"/>
      <c r="GW141" s="76"/>
    </row>
    <row r="142" spans="1:205" ht="20.100000000000001" customHeight="1">
      <c r="G142" s="74"/>
      <c r="H142" s="74"/>
      <c r="I142" s="74"/>
      <c r="J142" s="74"/>
      <c r="K142" s="74"/>
      <c r="L142" s="74"/>
      <c r="M142" s="74"/>
      <c r="N142" s="74"/>
      <c r="O142" s="74"/>
      <c r="P142" s="74"/>
      <c r="Q142" s="74"/>
      <c r="R142" s="74"/>
      <c r="S142" s="74"/>
      <c r="T142" s="74"/>
      <c r="U142" s="74"/>
      <c r="V142" s="74"/>
      <c r="W142" s="74"/>
      <c r="X142" s="74"/>
      <c r="Y142" s="74"/>
      <c r="Z142" s="74"/>
      <c r="AA142" s="76"/>
      <c r="AB142" s="76"/>
      <c r="AC142" s="76"/>
      <c r="AD142" s="76"/>
      <c r="AE142" s="76"/>
      <c r="AF142" s="76"/>
      <c r="AG142" s="76"/>
      <c r="AH142" s="76"/>
      <c r="AI142" s="76"/>
      <c r="AJ142" s="76"/>
      <c r="AK142" s="76"/>
      <c r="AL142" s="76"/>
      <c r="AM142" s="76"/>
      <c r="AN142" s="76"/>
      <c r="AO142" s="76"/>
      <c r="AP142" s="76"/>
      <c r="AQ142" s="76"/>
      <c r="AR142" s="76"/>
      <c r="AS142" s="76"/>
      <c r="AT142" s="76"/>
      <c r="AU142" s="76"/>
      <c r="AV142" s="76"/>
      <c r="AW142" s="76"/>
      <c r="AX142" s="76"/>
      <c r="AY142" s="76"/>
      <c r="AZ142" s="76"/>
      <c r="BA142" s="76"/>
      <c r="BB142" s="76"/>
      <c r="BC142" s="76"/>
      <c r="BD142" s="76"/>
      <c r="BE142" s="76"/>
      <c r="BF142" s="76"/>
      <c r="BG142" s="76"/>
      <c r="BH142" s="76"/>
      <c r="BI142" s="76"/>
      <c r="BJ142" s="76"/>
      <c r="BK142" s="76"/>
      <c r="BL142" s="76"/>
      <c r="BM142" s="76"/>
      <c r="BN142" s="76"/>
      <c r="BO142" s="76"/>
      <c r="BP142" s="76"/>
      <c r="BQ142" s="76"/>
      <c r="BR142" s="76"/>
      <c r="BS142" s="76"/>
      <c r="BT142" s="76"/>
      <c r="BU142" s="76"/>
      <c r="BV142" s="76"/>
      <c r="BW142" s="76"/>
      <c r="BX142" s="76"/>
      <c r="BY142" s="76"/>
      <c r="BZ142" s="76"/>
      <c r="CA142" s="76"/>
      <c r="CB142" s="76"/>
      <c r="CC142" s="76"/>
      <c r="CD142" s="76"/>
      <c r="CE142" s="76"/>
      <c r="CF142" s="76"/>
      <c r="CG142" s="76"/>
      <c r="CH142" s="76"/>
      <c r="CI142" s="76"/>
      <c r="CJ142" s="76"/>
      <c r="CK142" s="76"/>
      <c r="CL142" s="76"/>
      <c r="CM142" s="76"/>
      <c r="CN142" s="76"/>
      <c r="CO142" s="76"/>
      <c r="CP142" s="76"/>
      <c r="CQ142" s="76"/>
      <c r="CR142" s="76"/>
      <c r="CS142" s="76"/>
      <c r="CT142" s="76"/>
      <c r="CU142" s="76"/>
      <c r="CV142" s="76"/>
      <c r="CW142" s="76"/>
      <c r="CX142" s="76"/>
      <c r="CY142" s="76"/>
      <c r="CZ142" s="76"/>
      <c r="DA142" s="76"/>
      <c r="DB142" s="76"/>
      <c r="DC142" s="76"/>
      <c r="DD142" s="76"/>
      <c r="DE142" s="76"/>
      <c r="DF142" s="76"/>
      <c r="DG142" s="76"/>
      <c r="DH142" s="76"/>
      <c r="DI142" s="76"/>
      <c r="DJ142" s="76"/>
      <c r="DK142" s="76"/>
      <c r="DL142" s="76"/>
      <c r="DM142" s="76"/>
      <c r="DN142" s="76"/>
      <c r="DO142" s="76"/>
      <c r="DP142" s="76"/>
      <c r="DQ142" s="76"/>
      <c r="DR142" s="76"/>
      <c r="DS142" s="76"/>
      <c r="DT142" s="76"/>
      <c r="DU142" s="76"/>
      <c r="DV142" s="76"/>
      <c r="DW142" s="76"/>
      <c r="DX142" s="76"/>
      <c r="DY142" s="76"/>
      <c r="DZ142" s="76"/>
      <c r="EA142" s="76"/>
      <c r="EB142" s="76"/>
      <c r="EC142" s="76"/>
      <c r="ED142" s="76"/>
      <c r="EE142" s="76"/>
      <c r="EF142" s="76"/>
      <c r="EG142" s="76"/>
      <c r="EH142" s="76"/>
      <c r="EI142" s="76"/>
      <c r="EJ142" s="76"/>
      <c r="EK142" s="76"/>
      <c r="EL142" s="76"/>
      <c r="EM142" s="76"/>
      <c r="EN142" s="76"/>
      <c r="EO142" s="76"/>
      <c r="EP142" s="76"/>
      <c r="EQ142" s="76"/>
      <c r="ER142" s="76"/>
      <c r="ES142" s="76"/>
      <c r="ET142" s="76"/>
      <c r="EU142" s="76"/>
      <c r="EV142" s="76"/>
      <c r="EW142" s="76"/>
      <c r="EX142" s="76"/>
      <c r="EY142" s="76"/>
      <c r="EZ142" s="76"/>
      <c r="FA142" s="76"/>
      <c r="FB142" s="76"/>
      <c r="FC142" s="76"/>
      <c r="FD142" s="76"/>
      <c r="FE142" s="76"/>
      <c r="FF142" s="76"/>
      <c r="FG142" s="76"/>
      <c r="FH142" s="76"/>
      <c r="FI142" s="76"/>
      <c r="FJ142" s="76"/>
      <c r="FK142" s="76"/>
      <c r="FL142" s="76"/>
      <c r="FM142" s="76"/>
      <c r="FN142" s="76"/>
      <c r="FO142" s="76"/>
      <c r="FP142" s="76"/>
      <c r="FQ142" s="76"/>
      <c r="FR142" s="76"/>
      <c r="FS142" s="76"/>
      <c r="FT142" s="76"/>
      <c r="FU142" s="76"/>
      <c r="FV142" s="76"/>
      <c r="FW142" s="76"/>
      <c r="FX142" s="76"/>
      <c r="FY142" s="76"/>
      <c r="FZ142" s="76"/>
      <c r="GA142" s="76"/>
      <c r="GB142" s="76"/>
      <c r="GC142" s="76"/>
      <c r="GD142" s="76"/>
      <c r="GE142" s="76"/>
      <c r="GF142" s="76"/>
      <c r="GG142" s="76"/>
      <c r="GH142" s="76"/>
      <c r="GI142" s="76"/>
      <c r="GJ142" s="76"/>
      <c r="GK142" s="76"/>
      <c r="GL142" s="76"/>
      <c r="GM142" s="76"/>
      <c r="GN142" s="76"/>
      <c r="GO142" s="76"/>
      <c r="GP142" s="76"/>
      <c r="GQ142" s="76"/>
      <c r="GR142" s="76"/>
      <c r="GS142" s="76"/>
      <c r="GT142" s="76"/>
      <c r="GU142" s="76"/>
      <c r="GV142" s="76"/>
      <c r="GW142" s="76"/>
    </row>
    <row r="143" spans="1:205" ht="20.100000000000001" customHeight="1">
      <c r="G143" s="74"/>
      <c r="H143" s="74"/>
      <c r="I143" s="74"/>
      <c r="J143" s="74"/>
      <c r="K143" s="74"/>
      <c r="L143" s="74"/>
      <c r="M143" s="74"/>
      <c r="N143" s="74"/>
      <c r="O143" s="74"/>
      <c r="P143" s="74"/>
      <c r="Q143" s="74"/>
      <c r="R143" s="74"/>
      <c r="S143" s="74"/>
      <c r="T143" s="74"/>
      <c r="U143" s="74"/>
      <c r="V143" s="74"/>
      <c r="W143" s="74"/>
      <c r="X143" s="74"/>
      <c r="Y143" s="74"/>
      <c r="Z143" s="74"/>
      <c r="AA143" s="76"/>
      <c r="AB143" s="76"/>
      <c r="AC143" s="76"/>
      <c r="AD143" s="76"/>
      <c r="AE143" s="76"/>
      <c r="AF143" s="76"/>
      <c r="AG143" s="76"/>
      <c r="AH143" s="76"/>
      <c r="AI143" s="76"/>
      <c r="AJ143" s="76"/>
      <c r="AK143" s="76"/>
      <c r="AL143" s="76"/>
      <c r="AM143" s="76"/>
      <c r="AN143" s="76"/>
      <c r="AO143" s="76"/>
      <c r="AP143" s="76"/>
      <c r="AQ143" s="76"/>
      <c r="AR143" s="76"/>
      <c r="AS143" s="76"/>
      <c r="AT143" s="76"/>
      <c r="AU143" s="76"/>
      <c r="AV143" s="76"/>
      <c r="AW143" s="76"/>
      <c r="AX143" s="76"/>
      <c r="AY143" s="76"/>
      <c r="AZ143" s="76"/>
      <c r="BA143" s="76"/>
      <c r="BB143" s="76"/>
      <c r="BC143" s="76"/>
      <c r="BD143" s="76"/>
      <c r="BE143" s="76"/>
      <c r="BF143" s="76"/>
      <c r="BG143" s="76"/>
      <c r="BH143" s="76"/>
      <c r="BI143" s="76"/>
      <c r="BJ143" s="76"/>
      <c r="BK143" s="76"/>
      <c r="BL143" s="76"/>
      <c r="BM143" s="76"/>
      <c r="BN143" s="76"/>
      <c r="BO143" s="76"/>
      <c r="BP143" s="76"/>
      <c r="BQ143" s="76"/>
      <c r="BR143" s="76"/>
      <c r="BS143" s="76"/>
      <c r="BT143" s="76"/>
      <c r="BU143" s="76"/>
      <c r="BV143" s="76"/>
      <c r="BW143" s="76"/>
      <c r="BX143" s="76"/>
      <c r="BY143" s="76"/>
      <c r="BZ143" s="76"/>
      <c r="CA143" s="76"/>
      <c r="CB143" s="76"/>
      <c r="CC143" s="76"/>
      <c r="CD143" s="76"/>
      <c r="CE143" s="76"/>
      <c r="CF143" s="76"/>
      <c r="CG143" s="76"/>
      <c r="CH143" s="76"/>
      <c r="CI143" s="76"/>
      <c r="CJ143" s="76"/>
      <c r="CK143" s="76"/>
      <c r="CL143" s="76"/>
      <c r="CM143" s="76"/>
      <c r="CN143" s="76"/>
      <c r="CO143" s="76"/>
      <c r="CP143" s="76"/>
      <c r="CQ143" s="76"/>
      <c r="CR143" s="76"/>
      <c r="CS143" s="76"/>
      <c r="CT143" s="76"/>
      <c r="CU143" s="76"/>
      <c r="CV143" s="76"/>
      <c r="CW143" s="76"/>
      <c r="CX143" s="76"/>
      <c r="CY143" s="76"/>
      <c r="CZ143" s="76"/>
      <c r="DA143" s="76"/>
      <c r="DB143" s="76"/>
      <c r="DC143" s="76"/>
      <c r="DD143" s="76"/>
      <c r="DE143" s="76"/>
      <c r="DF143" s="76"/>
      <c r="DG143" s="76"/>
      <c r="DH143" s="76"/>
      <c r="DI143" s="76"/>
      <c r="DJ143" s="76"/>
      <c r="DK143" s="76"/>
      <c r="DL143" s="76"/>
      <c r="DM143" s="76"/>
      <c r="DN143" s="76"/>
      <c r="DO143" s="76"/>
      <c r="DP143" s="76"/>
      <c r="DQ143" s="76"/>
      <c r="DR143" s="76"/>
      <c r="DS143" s="76"/>
      <c r="DT143" s="76"/>
      <c r="DU143" s="76"/>
      <c r="DV143" s="76"/>
      <c r="DW143" s="76"/>
      <c r="DX143" s="76"/>
      <c r="DY143" s="76"/>
      <c r="DZ143" s="76"/>
      <c r="EA143" s="76"/>
      <c r="EB143" s="76"/>
      <c r="EC143" s="76"/>
      <c r="ED143" s="76"/>
      <c r="EE143" s="76"/>
      <c r="EF143" s="76"/>
      <c r="EG143" s="76"/>
      <c r="EH143" s="76"/>
      <c r="EI143" s="76"/>
      <c r="EJ143" s="76"/>
      <c r="EK143" s="76"/>
      <c r="EL143" s="76"/>
      <c r="EM143" s="76"/>
      <c r="EN143" s="76"/>
      <c r="EO143" s="76"/>
      <c r="EP143" s="76"/>
      <c r="EQ143" s="76"/>
      <c r="ER143" s="76"/>
      <c r="ES143" s="76"/>
      <c r="ET143" s="76"/>
      <c r="EU143" s="76"/>
      <c r="EV143" s="76"/>
      <c r="EW143" s="76"/>
      <c r="EX143" s="76"/>
      <c r="EY143" s="76"/>
      <c r="EZ143" s="76"/>
      <c r="FA143" s="76"/>
      <c r="FB143" s="76"/>
      <c r="FC143" s="76"/>
      <c r="FD143" s="76"/>
      <c r="FE143" s="76"/>
      <c r="FF143" s="76"/>
      <c r="FG143" s="76"/>
      <c r="FH143" s="76"/>
      <c r="FI143" s="76"/>
      <c r="FJ143" s="76"/>
      <c r="FK143" s="76"/>
      <c r="FL143" s="76"/>
      <c r="FM143" s="76"/>
      <c r="FN143" s="76"/>
      <c r="FO143" s="76"/>
      <c r="FP143" s="76"/>
      <c r="FQ143" s="76"/>
      <c r="FR143" s="76"/>
      <c r="FS143" s="76"/>
      <c r="FT143" s="76"/>
      <c r="FU143" s="76"/>
      <c r="FV143" s="76"/>
      <c r="FW143" s="76"/>
      <c r="FX143" s="76"/>
      <c r="FY143" s="76"/>
      <c r="FZ143" s="76"/>
      <c r="GA143" s="76"/>
      <c r="GB143" s="76"/>
      <c r="GC143" s="76"/>
      <c r="GD143" s="76"/>
      <c r="GE143" s="76"/>
      <c r="GF143" s="76"/>
      <c r="GG143" s="76"/>
      <c r="GH143" s="76"/>
      <c r="GI143" s="76"/>
      <c r="GJ143" s="76"/>
      <c r="GK143" s="76"/>
      <c r="GL143" s="76"/>
      <c r="GM143" s="76"/>
      <c r="GN143" s="76"/>
      <c r="GO143" s="76"/>
      <c r="GP143" s="76"/>
      <c r="GQ143" s="76"/>
      <c r="GR143" s="76"/>
      <c r="GS143" s="76"/>
      <c r="GT143" s="76"/>
      <c r="GU143" s="76"/>
      <c r="GV143" s="76"/>
      <c r="GW143" s="76"/>
    </row>
    <row r="144" spans="1:205" ht="20.100000000000001" customHeight="1">
      <c r="G144" s="74"/>
      <c r="H144" s="74"/>
      <c r="I144" s="74"/>
      <c r="J144" s="74"/>
      <c r="K144" s="74"/>
      <c r="L144" s="74"/>
      <c r="M144" s="74"/>
      <c r="N144" s="74"/>
      <c r="O144" s="74"/>
      <c r="P144" s="74"/>
      <c r="Q144" s="74"/>
      <c r="R144" s="74"/>
      <c r="S144" s="74"/>
      <c r="T144" s="74"/>
      <c r="U144" s="74"/>
      <c r="V144" s="74"/>
      <c r="W144" s="74"/>
      <c r="X144" s="74"/>
      <c r="Y144" s="74"/>
      <c r="Z144" s="74"/>
      <c r="AA144" s="76"/>
      <c r="AB144" s="76"/>
      <c r="AC144" s="76"/>
      <c r="AD144" s="76"/>
      <c r="AE144" s="76"/>
      <c r="AF144" s="76"/>
      <c r="AG144" s="76"/>
      <c r="AH144" s="76"/>
      <c r="AI144" s="76"/>
      <c r="AJ144" s="76"/>
      <c r="AK144" s="76"/>
      <c r="AL144" s="76"/>
      <c r="AM144" s="76"/>
      <c r="AN144" s="76"/>
      <c r="AO144" s="76"/>
      <c r="AP144" s="76"/>
      <c r="AQ144" s="76"/>
      <c r="AR144" s="76"/>
      <c r="AS144" s="76"/>
      <c r="AT144" s="76"/>
      <c r="AU144" s="76"/>
      <c r="AV144" s="76"/>
      <c r="AW144" s="76"/>
      <c r="AX144" s="76"/>
      <c r="AY144" s="76"/>
      <c r="AZ144" s="76"/>
      <c r="BA144" s="76"/>
      <c r="BB144" s="76"/>
      <c r="BC144" s="76"/>
      <c r="BD144" s="76"/>
      <c r="BE144" s="76"/>
      <c r="BF144" s="76"/>
      <c r="BG144" s="76"/>
      <c r="BH144" s="76"/>
      <c r="BI144" s="76"/>
      <c r="BJ144" s="76"/>
      <c r="BK144" s="76"/>
      <c r="BL144" s="76"/>
      <c r="BM144" s="76"/>
      <c r="BN144" s="76"/>
      <c r="BO144" s="76"/>
      <c r="BP144" s="76"/>
      <c r="BQ144" s="76"/>
      <c r="BR144" s="76"/>
      <c r="BS144" s="76"/>
      <c r="BT144" s="76"/>
      <c r="BU144" s="76"/>
      <c r="BV144" s="76"/>
      <c r="BW144" s="76"/>
      <c r="BX144" s="76"/>
      <c r="BY144" s="76"/>
      <c r="BZ144" s="76"/>
      <c r="CA144" s="76"/>
      <c r="CB144" s="76"/>
      <c r="CC144" s="76"/>
      <c r="CD144" s="76"/>
      <c r="CE144" s="76"/>
      <c r="CF144" s="76"/>
      <c r="CG144" s="76"/>
      <c r="CH144" s="76"/>
      <c r="CI144" s="76"/>
      <c r="CJ144" s="76"/>
      <c r="CK144" s="76"/>
      <c r="CL144" s="76"/>
      <c r="CM144" s="76"/>
      <c r="CN144" s="76"/>
      <c r="CO144" s="76"/>
      <c r="CP144" s="76"/>
      <c r="CQ144" s="76"/>
      <c r="CR144" s="76"/>
      <c r="CS144" s="76"/>
      <c r="CT144" s="76"/>
      <c r="CU144" s="76"/>
      <c r="CV144" s="76"/>
      <c r="CW144" s="76"/>
      <c r="CX144" s="76"/>
      <c r="CY144" s="76"/>
      <c r="CZ144" s="76"/>
      <c r="DA144" s="76"/>
      <c r="DB144" s="76"/>
      <c r="DC144" s="76"/>
      <c r="DD144" s="76"/>
      <c r="DE144" s="76"/>
      <c r="DF144" s="76"/>
      <c r="DG144" s="76"/>
      <c r="DH144" s="76"/>
      <c r="DI144" s="76"/>
      <c r="DJ144" s="76"/>
      <c r="DK144" s="76"/>
      <c r="DL144" s="76"/>
      <c r="DM144" s="76"/>
      <c r="DN144" s="76"/>
      <c r="DO144" s="76"/>
      <c r="DP144" s="76"/>
      <c r="DQ144" s="76"/>
      <c r="DR144" s="76"/>
      <c r="DS144" s="76"/>
      <c r="DT144" s="76"/>
      <c r="DU144" s="76"/>
      <c r="DV144" s="76"/>
      <c r="DW144" s="76"/>
      <c r="DX144" s="76"/>
      <c r="DY144" s="76"/>
      <c r="DZ144" s="76"/>
      <c r="EA144" s="76"/>
      <c r="EB144" s="76"/>
      <c r="EC144" s="76"/>
      <c r="ED144" s="76"/>
      <c r="EE144" s="76"/>
      <c r="EF144" s="76"/>
      <c r="EG144" s="76"/>
      <c r="EH144" s="76"/>
      <c r="EI144" s="76"/>
      <c r="EJ144" s="76"/>
      <c r="EK144" s="76"/>
      <c r="EL144" s="76"/>
      <c r="EM144" s="76"/>
      <c r="EN144" s="76"/>
      <c r="EO144" s="76"/>
      <c r="EP144" s="76"/>
      <c r="EQ144" s="76"/>
      <c r="ER144" s="76"/>
      <c r="ES144" s="76"/>
      <c r="ET144" s="76"/>
      <c r="EU144" s="76"/>
      <c r="EV144" s="76"/>
      <c r="EW144" s="76"/>
      <c r="EX144" s="76"/>
      <c r="EY144" s="76"/>
      <c r="EZ144" s="76"/>
      <c r="FA144" s="76"/>
      <c r="FB144" s="76"/>
      <c r="FC144" s="76"/>
      <c r="FD144" s="76"/>
      <c r="FE144" s="76"/>
      <c r="FF144" s="76"/>
      <c r="FG144" s="76"/>
      <c r="FH144" s="76"/>
      <c r="FI144" s="76"/>
      <c r="FJ144" s="76"/>
      <c r="FK144" s="76"/>
      <c r="FL144" s="76"/>
      <c r="FM144" s="76"/>
      <c r="FN144" s="76"/>
      <c r="FO144" s="76"/>
      <c r="FP144" s="76"/>
      <c r="FQ144" s="76"/>
      <c r="FR144" s="76"/>
      <c r="FS144" s="76"/>
      <c r="FT144" s="76"/>
      <c r="FU144" s="76"/>
      <c r="FV144" s="76"/>
      <c r="FW144" s="76"/>
      <c r="FX144" s="76"/>
      <c r="FY144" s="76"/>
      <c r="FZ144" s="76"/>
      <c r="GA144" s="76"/>
      <c r="GB144" s="76"/>
      <c r="GC144" s="76"/>
      <c r="GD144" s="76"/>
      <c r="GE144" s="76"/>
      <c r="GF144" s="76"/>
      <c r="GG144" s="76"/>
      <c r="GH144" s="76"/>
      <c r="GI144" s="76"/>
      <c r="GJ144" s="76"/>
      <c r="GK144" s="76"/>
      <c r="GL144" s="76"/>
      <c r="GM144" s="76"/>
      <c r="GN144" s="76"/>
      <c r="GO144" s="76"/>
      <c r="GP144" s="76"/>
      <c r="GQ144" s="76"/>
      <c r="GR144" s="76"/>
      <c r="GS144" s="76"/>
      <c r="GT144" s="76"/>
      <c r="GU144" s="76"/>
      <c r="GV144" s="76"/>
      <c r="GW144" s="76"/>
    </row>
    <row r="145" spans="7:205" ht="20.100000000000001" customHeight="1">
      <c r="G145" s="74"/>
      <c r="H145" s="74"/>
      <c r="I145" s="74"/>
      <c r="J145" s="74"/>
      <c r="K145" s="74"/>
      <c r="L145" s="74"/>
      <c r="M145" s="74"/>
      <c r="N145" s="74"/>
      <c r="O145" s="74"/>
      <c r="P145" s="74"/>
      <c r="Q145" s="74"/>
      <c r="R145" s="74"/>
      <c r="S145" s="74"/>
      <c r="T145" s="74"/>
      <c r="U145" s="74"/>
      <c r="V145" s="74"/>
      <c r="W145" s="74"/>
      <c r="X145" s="74"/>
      <c r="Y145" s="74"/>
      <c r="Z145" s="74"/>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row>
    <row r="146" spans="7:205" ht="20.100000000000001" customHeight="1">
      <c r="G146" s="74"/>
      <c r="H146" s="74"/>
      <c r="I146" s="74"/>
      <c r="J146" s="74"/>
      <c r="K146" s="74"/>
      <c r="L146" s="74"/>
      <c r="M146" s="74"/>
      <c r="N146" s="74"/>
      <c r="O146" s="74"/>
      <c r="P146" s="74"/>
      <c r="Q146" s="74"/>
      <c r="R146" s="74"/>
      <c r="S146" s="74"/>
      <c r="T146" s="74"/>
      <c r="U146" s="74"/>
      <c r="V146" s="74"/>
      <c r="W146" s="74"/>
      <c r="X146" s="74"/>
      <c r="Y146" s="74"/>
      <c r="Z146" s="74"/>
      <c r="AA146" s="76"/>
      <c r="AB146" s="76"/>
      <c r="AC146" s="76"/>
      <c r="AD146" s="76"/>
      <c r="AE146" s="76"/>
      <c r="AF146" s="76"/>
      <c r="AG146" s="76"/>
      <c r="AH146" s="76"/>
      <c r="AI146" s="76"/>
      <c r="AJ146" s="76"/>
      <c r="AK146" s="76"/>
      <c r="AL146" s="76"/>
      <c r="AM146" s="76"/>
      <c r="AN146" s="76"/>
      <c r="AO146" s="76"/>
      <c r="AP146" s="76"/>
      <c r="AQ146" s="76"/>
      <c r="AR146" s="76"/>
      <c r="AS146" s="76"/>
      <c r="AT146" s="76"/>
      <c r="AU146" s="76"/>
      <c r="AV146" s="76"/>
      <c r="AW146" s="76"/>
      <c r="AX146" s="76"/>
      <c r="AY146" s="76"/>
      <c r="AZ146" s="76"/>
      <c r="BA146" s="76"/>
      <c r="BB146" s="76"/>
      <c r="BC146" s="76"/>
      <c r="BD146" s="76"/>
      <c r="BE146" s="76"/>
      <c r="BF146" s="76"/>
      <c r="BG146" s="76"/>
      <c r="BH146" s="76"/>
      <c r="BI146" s="76"/>
      <c r="BJ146" s="76"/>
      <c r="BK146" s="76"/>
      <c r="BL146" s="76"/>
      <c r="BM146" s="76"/>
      <c r="BN146" s="76"/>
      <c r="BO146" s="76"/>
      <c r="BP146" s="76"/>
      <c r="BQ146" s="76"/>
      <c r="BR146" s="76"/>
      <c r="BS146" s="76"/>
      <c r="BT146" s="76"/>
      <c r="BU146" s="76"/>
      <c r="BV146" s="76"/>
      <c r="BW146" s="76"/>
      <c r="BX146" s="76"/>
      <c r="BY146" s="76"/>
      <c r="BZ146" s="76"/>
      <c r="CA146" s="76"/>
      <c r="CB146" s="76"/>
      <c r="CC146" s="76"/>
      <c r="CD146" s="76"/>
      <c r="CE146" s="76"/>
      <c r="CF146" s="76"/>
      <c r="CG146" s="76"/>
      <c r="CH146" s="76"/>
      <c r="CI146" s="76"/>
      <c r="CJ146" s="76"/>
      <c r="CK146" s="76"/>
      <c r="CL146" s="76"/>
      <c r="CM146" s="76"/>
      <c r="CN146" s="76"/>
      <c r="CO146" s="76"/>
      <c r="CP146" s="76"/>
      <c r="CQ146" s="76"/>
      <c r="CR146" s="76"/>
      <c r="CS146" s="76"/>
      <c r="CT146" s="76"/>
      <c r="CU146" s="76"/>
      <c r="CV146" s="76"/>
      <c r="CW146" s="76"/>
      <c r="CX146" s="76"/>
      <c r="CY146" s="76"/>
      <c r="CZ146" s="76"/>
      <c r="DA146" s="76"/>
      <c r="DB146" s="76"/>
      <c r="DC146" s="76"/>
      <c r="DD146" s="76"/>
      <c r="DE146" s="76"/>
      <c r="DF146" s="76"/>
      <c r="DG146" s="76"/>
      <c r="DH146" s="76"/>
      <c r="DI146" s="76"/>
      <c r="DJ146" s="76"/>
      <c r="DK146" s="76"/>
      <c r="DL146" s="76"/>
      <c r="DM146" s="76"/>
      <c r="DN146" s="76"/>
      <c r="DO146" s="76"/>
      <c r="DP146" s="76"/>
      <c r="DQ146" s="76"/>
      <c r="DR146" s="76"/>
      <c r="DS146" s="76"/>
      <c r="DT146" s="76"/>
      <c r="DU146" s="76"/>
      <c r="DV146" s="76"/>
      <c r="DW146" s="76"/>
      <c r="DX146" s="76"/>
      <c r="DY146" s="76"/>
      <c r="DZ146" s="76"/>
      <c r="EA146" s="76"/>
      <c r="EB146" s="76"/>
      <c r="EC146" s="76"/>
      <c r="ED146" s="76"/>
      <c r="EE146" s="76"/>
      <c r="EF146" s="76"/>
      <c r="EG146" s="76"/>
      <c r="EH146" s="76"/>
      <c r="EI146" s="76"/>
      <c r="EJ146" s="76"/>
      <c r="EK146" s="76"/>
      <c r="EL146" s="76"/>
      <c r="EM146" s="76"/>
      <c r="EN146" s="76"/>
      <c r="EO146" s="76"/>
      <c r="EP146" s="76"/>
      <c r="EQ146" s="76"/>
      <c r="ER146" s="76"/>
      <c r="ES146" s="76"/>
      <c r="ET146" s="76"/>
      <c r="EU146" s="76"/>
      <c r="EV146" s="76"/>
      <c r="EW146" s="76"/>
      <c r="EX146" s="76"/>
      <c r="EY146" s="76"/>
      <c r="EZ146" s="76"/>
      <c r="FA146" s="76"/>
      <c r="FB146" s="76"/>
      <c r="FC146" s="76"/>
      <c r="FD146" s="76"/>
      <c r="FE146" s="76"/>
      <c r="FF146" s="76"/>
      <c r="FG146" s="76"/>
      <c r="FH146" s="76"/>
      <c r="FI146" s="76"/>
      <c r="FJ146" s="76"/>
      <c r="FK146" s="76"/>
      <c r="FL146" s="76"/>
      <c r="FM146" s="76"/>
      <c r="FN146" s="76"/>
      <c r="FO146" s="76"/>
      <c r="FP146" s="76"/>
      <c r="FQ146" s="76"/>
      <c r="FR146" s="76"/>
      <c r="FS146" s="76"/>
      <c r="FT146" s="76"/>
      <c r="FU146" s="76"/>
      <c r="FV146" s="76"/>
      <c r="FW146" s="76"/>
      <c r="FX146" s="76"/>
      <c r="FY146" s="76"/>
      <c r="FZ146" s="76"/>
      <c r="GA146" s="76"/>
      <c r="GB146" s="76"/>
      <c r="GC146" s="76"/>
      <c r="GD146" s="76"/>
      <c r="GE146" s="76"/>
      <c r="GF146" s="76"/>
      <c r="GG146" s="76"/>
      <c r="GH146" s="76"/>
      <c r="GI146" s="76"/>
      <c r="GJ146" s="76"/>
      <c r="GK146" s="76"/>
      <c r="GL146" s="76"/>
      <c r="GM146" s="76"/>
      <c r="GN146" s="76"/>
      <c r="GO146" s="76"/>
      <c r="GP146" s="76"/>
      <c r="GQ146" s="76"/>
      <c r="GR146" s="76"/>
      <c r="GS146" s="76"/>
      <c r="GT146" s="76"/>
      <c r="GU146" s="76"/>
      <c r="GV146" s="76"/>
      <c r="GW146" s="76"/>
    </row>
    <row r="147" spans="7:205" ht="20.100000000000001" customHeight="1">
      <c r="G147" s="74"/>
      <c r="H147" s="74"/>
      <c r="I147" s="74"/>
      <c r="J147" s="74"/>
      <c r="K147" s="74"/>
      <c r="L147" s="74"/>
      <c r="M147" s="74"/>
      <c r="N147" s="74"/>
      <c r="O147" s="74"/>
      <c r="P147" s="74"/>
      <c r="Q147" s="74"/>
      <c r="R147" s="74"/>
      <c r="S147" s="74"/>
      <c r="T147" s="74"/>
      <c r="U147" s="74"/>
      <c r="V147" s="74"/>
      <c r="W147" s="74"/>
      <c r="X147" s="74"/>
      <c r="Y147" s="74"/>
      <c r="Z147" s="74"/>
      <c r="AA147" s="76"/>
      <c r="AB147" s="76"/>
      <c r="AC147" s="76"/>
      <c r="AD147" s="76"/>
      <c r="AE147" s="76"/>
      <c r="AF147" s="76"/>
      <c r="AG147" s="76"/>
      <c r="AH147" s="76"/>
      <c r="AI147" s="76"/>
      <c r="AJ147" s="76"/>
      <c r="AK147" s="76"/>
      <c r="AL147" s="76"/>
      <c r="AM147" s="76"/>
      <c r="AN147" s="76"/>
      <c r="AO147" s="76"/>
      <c r="AP147" s="76"/>
      <c r="AQ147" s="76"/>
      <c r="AR147" s="76"/>
      <c r="AS147" s="76"/>
      <c r="AT147" s="76"/>
      <c r="AU147" s="76"/>
      <c r="AV147" s="76"/>
      <c r="AW147" s="76"/>
      <c r="AX147" s="76"/>
      <c r="AY147" s="76"/>
      <c r="AZ147" s="76"/>
      <c r="BA147" s="76"/>
      <c r="BB147" s="76"/>
      <c r="BC147" s="76"/>
      <c r="BD147" s="76"/>
      <c r="BE147" s="76"/>
      <c r="BF147" s="76"/>
      <c r="BG147" s="76"/>
      <c r="BH147" s="76"/>
      <c r="BI147" s="76"/>
      <c r="BJ147" s="76"/>
      <c r="BK147" s="76"/>
      <c r="BL147" s="76"/>
      <c r="BM147" s="76"/>
      <c r="BN147" s="76"/>
      <c r="BO147" s="76"/>
      <c r="BP147" s="76"/>
      <c r="BQ147" s="76"/>
      <c r="BR147" s="76"/>
      <c r="BS147" s="76"/>
      <c r="BT147" s="76"/>
      <c r="BU147" s="76"/>
      <c r="BV147" s="76"/>
      <c r="BW147" s="76"/>
      <c r="BX147" s="76"/>
      <c r="BY147" s="76"/>
      <c r="BZ147" s="76"/>
      <c r="CA147" s="76"/>
      <c r="CB147" s="76"/>
      <c r="CC147" s="76"/>
      <c r="CD147" s="76"/>
      <c r="CE147" s="76"/>
      <c r="CF147" s="76"/>
      <c r="CG147" s="76"/>
      <c r="CH147" s="76"/>
      <c r="CI147" s="76"/>
      <c r="CJ147" s="76"/>
      <c r="CK147" s="76"/>
      <c r="CL147" s="76"/>
      <c r="CM147" s="76"/>
      <c r="CN147" s="76"/>
      <c r="CO147" s="76"/>
      <c r="CP147" s="76"/>
      <c r="CQ147" s="76"/>
      <c r="CR147" s="76"/>
      <c r="CS147" s="76"/>
      <c r="CT147" s="76"/>
      <c r="CU147" s="76"/>
      <c r="CV147" s="76"/>
      <c r="CW147" s="76"/>
      <c r="CX147" s="76"/>
      <c r="CY147" s="76"/>
      <c r="CZ147" s="76"/>
      <c r="DA147" s="76"/>
      <c r="DB147" s="76"/>
      <c r="DC147" s="76"/>
      <c r="DD147" s="76"/>
      <c r="DE147" s="76"/>
      <c r="DF147" s="76"/>
      <c r="DG147" s="76"/>
      <c r="DH147" s="76"/>
      <c r="DI147" s="76"/>
      <c r="DJ147" s="76"/>
      <c r="DK147" s="76"/>
      <c r="DL147" s="76"/>
      <c r="DM147" s="76"/>
      <c r="DN147" s="76"/>
      <c r="DO147" s="76"/>
      <c r="DP147" s="76"/>
      <c r="DQ147" s="76"/>
      <c r="DR147" s="76"/>
      <c r="DS147" s="76"/>
      <c r="DT147" s="76"/>
      <c r="DU147" s="76"/>
      <c r="DV147" s="76"/>
      <c r="DW147" s="76"/>
      <c r="DX147" s="76"/>
      <c r="DY147" s="76"/>
      <c r="DZ147" s="76"/>
      <c r="EA147" s="76"/>
      <c r="EB147" s="76"/>
      <c r="EC147" s="76"/>
      <c r="ED147" s="76"/>
      <c r="EE147" s="76"/>
      <c r="EF147" s="76"/>
      <c r="EG147" s="76"/>
      <c r="EH147" s="76"/>
      <c r="EI147" s="76"/>
      <c r="EJ147" s="76"/>
      <c r="EK147" s="76"/>
      <c r="EL147" s="76"/>
      <c r="EM147" s="76"/>
      <c r="EN147" s="76"/>
      <c r="EO147" s="76"/>
      <c r="EP147" s="76"/>
      <c r="EQ147" s="76"/>
      <c r="ER147" s="76"/>
      <c r="ES147" s="76"/>
      <c r="ET147" s="76"/>
      <c r="EU147" s="76"/>
      <c r="EV147" s="76"/>
      <c r="EW147" s="76"/>
      <c r="EX147" s="76"/>
      <c r="EY147" s="76"/>
      <c r="EZ147" s="76"/>
      <c r="FA147" s="76"/>
      <c r="FB147" s="76"/>
      <c r="FC147" s="76"/>
      <c r="FD147" s="76"/>
      <c r="FE147" s="76"/>
      <c r="FF147" s="76"/>
      <c r="FG147" s="76"/>
      <c r="FH147" s="76"/>
      <c r="FI147" s="76"/>
      <c r="FJ147" s="76"/>
      <c r="FK147" s="76"/>
      <c r="FL147" s="76"/>
      <c r="FM147" s="76"/>
      <c r="FN147" s="76"/>
      <c r="FO147" s="76"/>
      <c r="FP147" s="76"/>
      <c r="FQ147" s="76"/>
      <c r="FR147" s="76"/>
      <c r="FS147" s="76"/>
      <c r="FT147" s="76"/>
      <c r="FU147" s="76"/>
      <c r="FV147" s="76"/>
      <c r="FW147" s="76"/>
      <c r="FX147" s="76"/>
      <c r="FY147" s="76"/>
      <c r="FZ147" s="76"/>
      <c r="GA147" s="76"/>
      <c r="GB147" s="76"/>
      <c r="GC147" s="76"/>
      <c r="GD147" s="76"/>
      <c r="GE147" s="76"/>
      <c r="GF147" s="76"/>
      <c r="GG147" s="76"/>
      <c r="GH147" s="76"/>
      <c r="GI147" s="76"/>
      <c r="GJ147" s="76"/>
      <c r="GK147" s="76"/>
      <c r="GL147" s="76"/>
      <c r="GM147" s="76"/>
      <c r="GN147" s="76"/>
      <c r="GO147" s="76"/>
      <c r="GP147" s="76"/>
      <c r="GQ147" s="76"/>
      <c r="GR147" s="76"/>
      <c r="GS147" s="76"/>
      <c r="GT147" s="76"/>
      <c r="GU147" s="76"/>
      <c r="GV147" s="76"/>
      <c r="GW147" s="76"/>
    </row>
    <row r="148" spans="7:205" ht="20.100000000000001" customHeight="1">
      <c r="G148" s="74"/>
      <c r="H148" s="74"/>
      <c r="I148" s="74"/>
      <c r="J148" s="74"/>
      <c r="K148" s="74"/>
      <c r="L148" s="74"/>
      <c r="M148" s="74"/>
      <c r="N148" s="74"/>
      <c r="O148" s="74"/>
      <c r="P148" s="74"/>
      <c r="Q148" s="74"/>
      <c r="R148" s="74"/>
      <c r="S148" s="74"/>
      <c r="T148" s="74"/>
      <c r="U148" s="74"/>
      <c r="V148" s="74"/>
      <c r="W148" s="74"/>
      <c r="X148" s="74"/>
      <c r="Y148" s="74"/>
      <c r="Z148" s="74"/>
      <c r="AA148" s="76"/>
      <c r="AB148" s="76"/>
      <c r="AC148" s="76"/>
      <c r="AD148" s="76"/>
      <c r="AE148" s="76"/>
      <c r="AF148" s="76"/>
      <c r="AG148" s="76"/>
      <c r="AH148" s="76"/>
      <c r="AI148" s="76"/>
      <c r="AJ148" s="76"/>
      <c r="AK148" s="76"/>
      <c r="AL148" s="76"/>
      <c r="AM148" s="76"/>
      <c r="AN148" s="76"/>
      <c r="AO148" s="76"/>
      <c r="AP148" s="76"/>
      <c r="AQ148" s="76"/>
      <c r="AR148" s="76"/>
      <c r="AS148" s="76"/>
      <c r="AT148" s="76"/>
      <c r="AU148" s="76"/>
      <c r="AV148" s="76"/>
      <c r="AW148" s="76"/>
      <c r="AX148" s="76"/>
      <c r="AY148" s="76"/>
      <c r="AZ148" s="76"/>
      <c r="BA148" s="76"/>
      <c r="BB148" s="76"/>
      <c r="BC148" s="76"/>
      <c r="BD148" s="76"/>
      <c r="BE148" s="76"/>
      <c r="BF148" s="76"/>
      <c r="BG148" s="76"/>
      <c r="BH148" s="76"/>
      <c r="BI148" s="76"/>
      <c r="BJ148" s="76"/>
      <c r="BK148" s="76"/>
      <c r="BL148" s="76"/>
      <c r="BM148" s="76"/>
      <c r="BN148" s="76"/>
      <c r="BO148" s="76"/>
      <c r="BP148" s="76"/>
      <c r="BQ148" s="76"/>
      <c r="BR148" s="76"/>
      <c r="BS148" s="76"/>
      <c r="BT148" s="76"/>
      <c r="BU148" s="76"/>
      <c r="BV148" s="76"/>
      <c r="BW148" s="76"/>
      <c r="BX148" s="76"/>
      <c r="BY148" s="76"/>
      <c r="BZ148" s="76"/>
      <c r="CA148" s="76"/>
      <c r="CB148" s="76"/>
      <c r="CC148" s="76"/>
      <c r="CD148" s="76"/>
      <c r="CE148" s="76"/>
      <c r="CF148" s="76"/>
      <c r="CG148" s="76"/>
      <c r="CH148" s="76"/>
      <c r="CI148" s="76"/>
      <c r="CJ148" s="76"/>
      <c r="CK148" s="76"/>
      <c r="CL148" s="76"/>
      <c r="CM148" s="76"/>
      <c r="CN148" s="76"/>
      <c r="CO148" s="76"/>
      <c r="CP148" s="76"/>
      <c r="CQ148" s="76"/>
      <c r="CR148" s="76"/>
      <c r="CS148" s="76"/>
      <c r="CT148" s="76"/>
      <c r="CU148" s="76"/>
      <c r="CV148" s="76"/>
      <c r="CW148" s="76"/>
      <c r="CX148" s="76"/>
      <c r="CY148" s="76"/>
      <c r="CZ148" s="76"/>
      <c r="DA148" s="76"/>
      <c r="DB148" s="76"/>
      <c r="DC148" s="76"/>
      <c r="DD148" s="76"/>
      <c r="DE148" s="76"/>
      <c r="DF148" s="76"/>
      <c r="DG148" s="76"/>
      <c r="DH148" s="76"/>
      <c r="DI148" s="76"/>
      <c r="DJ148" s="76"/>
      <c r="DK148" s="76"/>
      <c r="DL148" s="76"/>
      <c r="DM148" s="76"/>
      <c r="DN148" s="76"/>
      <c r="DO148" s="76"/>
      <c r="DP148" s="76"/>
      <c r="DQ148" s="76"/>
      <c r="DR148" s="76"/>
      <c r="DS148" s="76"/>
      <c r="DT148" s="76"/>
      <c r="DU148" s="76"/>
      <c r="DV148" s="76"/>
      <c r="DW148" s="76"/>
      <c r="DX148" s="76"/>
      <c r="DY148" s="76"/>
      <c r="DZ148" s="76"/>
      <c r="EA148" s="76"/>
      <c r="EB148" s="76"/>
      <c r="EC148" s="76"/>
      <c r="ED148" s="76"/>
      <c r="EE148" s="76"/>
      <c r="EF148" s="76"/>
      <c r="EG148" s="76"/>
      <c r="EH148" s="76"/>
      <c r="EI148" s="76"/>
      <c r="EJ148" s="76"/>
      <c r="EK148" s="76"/>
      <c r="EL148" s="76"/>
      <c r="EM148" s="76"/>
      <c r="EN148" s="76"/>
      <c r="EO148" s="76"/>
      <c r="EP148" s="76"/>
      <c r="EQ148" s="76"/>
      <c r="ER148" s="76"/>
      <c r="ES148" s="76"/>
      <c r="ET148" s="76"/>
      <c r="EU148" s="76"/>
      <c r="EV148" s="76"/>
      <c r="EW148" s="76"/>
      <c r="EX148" s="76"/>
      <c r="EY148" s="76"/>
      <c r="EZ148" s="76"/>
      <c r="FA148" s="76"/>
      <c r="FB148" s="76"/>
      <c r="FC148" s="76"/>
      <c r="FD148" s="76"/>
      <c r="FE148" s="76"/>
      <c r="FF148" s="76"/>
      <c r="FG148" s="76"/>
      <c r="FH148" s="76"/>
      <c r="FI148" s="76"/>
      <c r="FJ148" s="76"/>
      <c r="FK148" s="76"/>
      <c r="FL148" s="76"/>
      <c r="FM148" s="76"/>
      <c r="FN148" s="76"/>
      <c r="FO148" s="76"/>
      <c r="FP148" s="76"/>
      <c r="FQ148" s="76"/>
      <c r="FR148" s="76"/>
      <c r="FS148" s="76"/>
      <c r="FT148" s="76"/>
      <c r="FU148" s="76"/>
      <c r="FV148" s="76"/>
      <c r="FW148" s="76"/>
      <c r="FX148" s="76"/>
      <c r="FY148" s="76"/>
      <c r="FZ148" s="76"/>
      <c r="GA148" s="76"/>
      <c r="GB148" s="76"/>
      <c r="GC148" s="76"/>
      <c r="GD148" s="76"/>
      <c r="GE148" s="76"/>
      <c r="GF148" s="76"/>
      <c r="GG148" s="76"/>
      <c r="GH148" s="76"/>
      <c r="GI148" s="76"/>
      <c r="GJ148" s="76"/>
      <c r="GK148" s="76"/>
      <c r="GL148" s="76"/>
      <c r="GM148" s="76"/>
      <c r="GN148" s="76"/>
      <c r="GO148" s="76"/>
      <c r="GP148" s="76"/>
      <c r="GQ148" s="76"/>
      <c r="GR148" s="76"/>
      <c r="GS148" s="76"/>
      <c r="GT148" s="76"/>
      <c r="GU148" s="76"/>
      <c r="GV148" s="76"/>
      <c r="GW148" s="76"/>
    </row>
    <row r="149" spans="7:205" ht="20.100000000000001" customHeight="1">
      <c r="G149" s="74"/>
      <c r="H149" s="74"/>
      <c r="I149" s="74"/>
      <c r="J149" s="74"/>
      <c r="K149" s="74"/>
      <c r="L149" s="74"/>
      <c r="M149" s="74"/>
      <c r="N149" s="74"/>
      <c r="O149" s="74"/>
      <c r="P149" s="74"/>
      <c r="Q149" s="74"/>
      <c r="R149" s="74"/>
      <c r="S149" s="74"/>
      <c r="T149" s="74"/>
      <c r="U149" s="74"/>
      <c r="V149" s="74"/>
      <c r="W149" s="74"/>
      <c r="X149" s="74"/>
      <c r="Y149" s="74"/>
      <c r="Z149" s="74"/>
      <c r="AA149" s="76"/>
      <c r="AB149" s="76"/>
      <c r="AC149" s="76"/>
      <c r="AD149" s="76"/>
      <c r="AE149" s="76"/>
      <c r="AF149" s="76"/>
      <c r="AG149" s="76"/>
      <c r="AH149" s="76"/>
      <c r="AI149" s="76"/>
      <c r="AJ149" s="76"/>
      <c r="AK149" s="76"/>
      <c r="AL149" s="76"/>
      <c r="AM149" s="76"/>
      <c r="AN149" s="76"/>
      <c r="AO149" s="76"/>
      <c r="AP149" s="76"/>
      <c r="AQ149" s="76"/>
      <c r="AR149" s="76"/>
      <c r="AS149" s="76"/>
      <c r="AT149" s="76"/>
      <c r="AU149" s="76"/>
      <c r="AV149" s="76"/>
      <c r="AW149" s="76"/>
      <c r="AX149" s="76"/>
      <c r="AY149" s="76"/>
      <c r="AZ149" s="76"/>
      <c r="BA149" s="76"/>
      <c r="BB149" s="76"/>
      <c r="BC149" s="76"/>
      <c r="BD149" s="76"/>
      <c r="BE149" s="76"/>
      <c r="BF149" s="76"/>
      <c r="BG149" s="76"/>
      <c r="BH149" s="76"/>
      <c r="BI149" s="76"/>
      <c r="BJ149" s="76"/>
      <c r="BK149" s="76"/>
      <c r="BL149" s="76"/>
      <c r="BM149" s="76"/>
      <c r="BN149" s="76"/>
      <c r="BO149" s="76"/>
      <c r="BP149" s="76"/>
      <c r="BQ149" s="76"/>
      <c r="BR149" s="76"/>
      <c r="BS149" s="76"/>
      <c r="BT149" s="76"/>
      <c r="BU149" s="76"/>
      <c r="BV149" s="76"/>
      <c r="BW149" s="76"/>
      <c r="BX149" s="76"/>
      <c r="BY149" s="76"/>
      <c r="BZ149" s="76"/>
      <c r="CA149" s="76"/>
      <c r="CB149" s="76"/>
      <c r="CC149" s="76"/>
      <c r="CD149" s="76"/>
      <c r="CE149" s="76"/>
      <c r="CF149" s="76"/>
      <c r="CG149" s="76"/>
      <c r="CH149" s="76"/>
      <c r="CI149" s="76"/>
      <c r="CJ149" s="76"/>
      <c r="CK149" s="76"/>
      <c r="CL149" s="76"/>
      <c r="CM149" s="76"/>
      <c r="CN149" s="76"/>
      <c r="CO149" s="76"/>
      <c r="CP149" s="76"/>
      <c r="CQ149" s="76"/>
      <c r="CR149" s="76"/>
      <c r="CS149" s="76"/>
      <c r="CT149" s="76"/>
      <c r="CU149" s="76"/>
      <c r="CV149" s="76"/>
      <c r="CW149" s="76"/>
      <c r="CX149" s="76"/>
      <c r="CY149" s="76"/>
      <c r="CZ149" s="76"/>
      <c r="DA149" s="76"/>
      <c r="DB149" s="76"/>
      <c r="DC149" s="76"/>
      <c r="DD149" s="76"/>
      <c r="DE149" s="76"/>
      <c r="DF149" s="76"/>
      <c r="DG149" s="76"/>
      <c r="DH149" s="76"/>
      <c r="DI149" s="76"/>
      <c r="DJ149" s="76"/>
      <c r="DK149" s="76"/>
      <c r="DL149" s="76"/>
      <c r="DM149" s="76"/>
      <c r="DN149" s="76"/>
      <c r="DO149" s="76"/>
      <c r="DP149" s="76"/>
      <c r="DQ149" s="76"/>
      <c r="DR149" s="76"/>
      <c r="DS149" s="76"/>
      <c r="DT149" s="76"/>
      <c r="DU149" s="76"/>
      <c r="DV149" s="76"/>
      <c r="DW149" s="76"/>
      <c r="DX149" s="76"/>
      <c r="DY149" s="76"/>
      <c r="DZ149" s="76"/>
      <c r="EA149" s="76"/>
      <c r="EB149" s="76"/>
      <c r="EC149" s="76"/>
      <c r="ED149" s="76"/>
      <c r="EE149" s="76"/>
      <c r="EF149" s="76"/>
      <c r="EG149" s="76"/>
      <c r="EH149" s="76"/>
      <c r="EI149" s="76"/>
      <c r="EJ149" s="76"/>
      <c r="EK149" s="76"/>
      <c r="EL149" s="76"/>
      <c r="EM149" s="76"/>
      <c r="EN149" s="76"/>
      <c r="EO149" s="76"/>
      <c r="EP149" s="76"/>
      <c r="EQ149" s="76"/>
      <c r="ER149" s="76"/>
      <c r="ES149" s="76"/>
      <c r="ET149" s="76"/>
      <c r="EU149" s="76"/>
      <c r="EV149" s="76"/>
      <c r="EW149" s="76"/>
      <c r="EX149" s="76"/>
      <c r="EY149" s="76"/>
      <c r="EZ149" s="76"/>
      <c r="FA149" s="76"/>
      <c r="FB149" s="76"/>
      <c r="FC149" s="76"/>
      <c r="FD149" s="76"/>
      <c r="FE149" s="76"/>
      <c r="FF149" s="76"/>
      <c r="FG149" s="76"/>
      <c r="FH149" s="76"/>
      <c r="FI149" s="76"/>
      <c r="FJ149" s="76"/>
      <c r="FK149" s="76"/>
      <c r="FL149" s="76"/>
      <c r="FM149" s="76"/>
      <c r="FN149" s="76"/>
      <c r="FO149" s="76"/>
      <c r="FP149" s="76"/>
      <c r="FQ149" s="76"/>
      <c r="FR149" s="76"/>
      <c r="FS149" s="76"/>
      <c r="FT149" s="76"/>
      <c r="FU149" s="76"/>
      <c r="FV149" s="76"/>
      <c r="FW149" s="76"/>
      <c r="FX149" s="76"/>
      <c r="FY149" s="76"/>
      <c r="FZ149" s="76"/>
      <c r="GA149" s="76"/>
      <c r="GB149" s="76"/>
      <c r="GC149" s="76"/>
      <c r="GD149" s="76"/>
      <c r="GE149" s="76"/>
      <c r="GF149" s="76"/>
      <c r="GG149" s="76"/>
      <c r="GH149" s="76"/>
      <c r="GI149" s="76"/>
      <c r="GJ149" s="76"/>
      <c r="GK149" s="76"/>
      <c r="GL149" s="76"/>
      <c r="GM149" s="76"/>
      <c r="GN149" s="76"/>
      <c r="GO149" s="76"/>
      <c r="GP149" s="76"/>
      <c r="GQ149" s="76"/>
      <c r="GR149" s="76"/>
      <c r="GS149" s="76"/>
      <c r="GT149" s="76"/>
      <c r="GU149" s="76"/>
      <c r="GV149" s="76"/>
      <c r="GW149" s="76"/>
    </row>
    <row r="150" spans="7:205" ht="20.100000000000001" customHeight="1">
      <c r="G150" s="74"/>
      <c r="H150" s="74"/>
      <c r="I150" s="74"/>
      <c r="J150" s="74"/>
      <c r="K150" s="74"/>
      <c r="L150" s="74"/>
      <c r="M150" s="74"/>
      <c r="N150" s="74"/>
      <c r="O150" s="74"/>
      <c r="P150" s="74"/>
      <c r="Q150" s="74"/>
      <c r="R150" s="74"/>
      <c r="S150" s="74"/>
      <c r="T150" s="74"/>
      <c r="U150" s="74"/>
      <c r="V150" s="74"/>
      <c r="W150" s="74"/>
      <c r="X150" s="74"/>
      <c r="Y150" s="74"/>
      <c r="Z150" s="74"/>
      <c r="AA150" s="76"/>
      <c r="AB150" s="76"/>
      <c r="AC150" s="76"/>
      <c r="AD150" s="76"/>
      <c r="AE150" s="76"/>
      <c r="AF150" s="76"/>
      <c r="AG150" s="76"/>
      <c r="AH150" s="76"/>
      <c r="AI150" s="76"/>
      <c r="AJ150" s="76"/>
      <c r="AK150" s="76"/>
      <c r="AL150" s="76"/>
      <c r="AM150" s="76"/>
      <c r="AN150" s="76"/>
      <c r="AO150" s="76"/>
      <c r="AP150" s="76"/>
      <c r="AQ150" s="76"/>
      <c r="AR150" s="76"/>
      <c r="AS150" s="76"/>
      <c r="AT150" s="76"/>
      <c r="AU150" s="76"/>
      <c r="AV150" s="76"/>
      <c r="AW150" s="76"/>
      <c r="AX150" s="76"/>
      <c r="AY150" s="76"/>
      <c r="AZ150" s="76"/>
      <c r="BA150" s="76"/>
      <c r="BB150" s="76"/>
      <c r="BC150" s="76"/>
      <c r="BD150" s="76"/>
      <c r="BE150" s="76"/>
      <c r="BF150" s="76"/>
      <c r="BG150" s="76"/>
      <c r="BH150" s="76"/>
      <c r="BI150" s="76"/>
      <c r="BJ150" s="76"/>
      <c r="BK150" s="76"/>
      <c r="BL150" s="76"/>
      <c r="BM150" s="76"/>
      <c r="BN150" s="76"/>
      <c r="BO150" s="76"/>
      <c r="BP150" s="76"/>
      <c r="BQ150" s="76"/>
      <c r="BR150" s="76"/>
      <c r="BS150" s="76"/>
      <c r="BT150" s="76"/>
      <c r="BU150" s="76"/>
      <c r="BV150" s="76"/>
      <c r="BW150" s="76"/>
      <c r="BX150" s="76"/>
      <c r="BY150" s="76"/>
      <c r="BZ150" s="76"/>
      <c r="CA150" s="76"/>
      <c r="CB150" s="76"/>
      <c r="CC150" s="76"/>
      <c r="CD150" s="76"/>
      <c r="CE150" s="76"/>
      <c r="CF150" s="76"/>
      <c r="CG150" s="76"/>
      <c r="CH150" s="76"/>
      <c r="CI150" s="76"/>
      <c r="CJ150" s="76"/>
      <c r="CK150" s="76"/>
      <c r="CL150" s="76"/>
      <c r="CM150" s="76"/>
      <c r="CN150" s="76"/>
      <c r="CO150" s="76"/>
      <c r="CP150" s="76"/>
      <c r="CQ150" s="76"/>
      <c r="CR150" s="76"/>
      <c r="CS150" s="76"/>
      <c r="CT150" s="76"/>
      <c r="CU150" s="76"/>
      <c r="CV150" s="76"/>
      <c r="CW150" s="76"/>
      <c r="CX150" s="76"/>
      <c r="CY150" s="76"/>
      <c r="CZ150" s="76"/>
      <c r="DA150" s="76"/>
      <c r="DB150" s="76"/>
      <c r="DC150" s="76"/>
      <c r="DD150" s="76"/>
      <c r="DE150" s="76"/>
      <c r="DF150" s="76"/>
      <c r="DG150" s="76"/>
      <c r="DH150" s="76"/>
      <c r="DI150" s="76"/>
      <c r="DJ150" s="76"/>
      <c r="DK150" s="76"/>
      <c r="DL150" s="76"/>
      <c r="DM150" s="76"/>
      <c r="DN150" s="76"/>
      <c r="DO150" s="76"/>
      <c r="DP150" s="76"/>
      <c r="DQ150" s="76"/>
      <c r="DR150" s="76"/>
      <c r="DS150" s="76"/>
      <c r="DT150" s="76"/>
      <c r="DU150" s="76"/>
      <c r="DV150" s="76"/>
      <c r="DW150" s="76"/>
      <c r="DX150" s="76"/>
      <c r="DY150" s="76"/>
      <c r="DZ150" s="76"/>
      <c r="EA150" s="76"/>
      <c r="EB150" s="76"/>
      <c r="EC150" s="76"/>
      <c r="ED150" s="76"/>
      <c r="EE150" s="76"/>
      <c r="EF150" s="76"/>
      <c r="EG150" s="76"/>
      <c r="EH150" s="76"/>
      <c r="EI150" s="76"/>
      <c r="EJ150" s="76"/>
      <c r="EK150" s="76"/>
      <c r="EL150" s="76"/>
      <c r="EM150" s="76"/>
      <c r="EN150" s="76"/>
      <c r="EO150" s="76"/>
      <c r="EP150" s="76"/>
      <c r="EQ150" s="76"/>
      <c r="ER150" s="76"/>
      <c r="ES150" s="76"/>
      <c r="ET150" s="76"/>
      <c r="EU150" s="76"/>
      <c r="EV150" s="76"/>
      <c r="EW150" s="76"/>
      <c r="EX150" s="76"/>
      <c r="EY150" s="76"/>
      <c r="EZ150" s="76"/>
      <c r="FA150" s="76"/>
      <c r="FB150" s="76"/>
      <c r="FC150" s="76"/>
      <c r="FD150" s="76"/>
      <c r="FE150" s="76"/>
      <c r="FF150" s="76"/>
      <c r="FG150" s="76"/>
      <c r="FH150" s="76"/>
      <c r="FI150" s="76"/>
      <c r="FJ150" s="76"/>
      <c r="FK150" s="76"/>
      <c r="FL150" s="76"/>
      <c r="FM150" s="76"/>
      <c r="FN150" s="76"/>
      <c r="FO150" s="76"/>
      <c r="FP150" s="76"/>
      <c r="FQ150" s="76"/>
      <c r="FR150" s="76"/>
      <c r="FS150" s="76"/>
      <c r="FT150" s="76"/>
      <c r="FU150" s="76"/>
      <c r="FV150" s="76"/>
      <c r="FW150" s="76"/>
      <c r="FX150" s="76"/>
      <c r="FY150" s="76"/>
      <c r="FZ150" s="76"/>
      <c r="GA150" s="76"/>
      <c r="GB150" s="76"/>
      <c r="GC150" s="76"/>
      <c r="GD150" s="76"/>
      <c r="GE150" s="76"/>
      <c r="GF150" s="76"/>
      <c r="GG150" s="76"/>
      <c r="GH150" s="76"/>
      <c r="GI150" s="76"/>
      <c r="GJ150" s="76"/>
      <c r="GK150" s="76"/>
      <c r="GL150" s="76"/>
      <c r="GM150" s="76"/>
      <c r="GN150" s="76"/>
      <c r="GO150" s="76"/>
      <c r="GP150" s="76"/>
      <c r="GQ150" s="76"/>
      <c r="GR150" s="76"/>
      <c r="GS150" s="76"/>
      <c r="GT150" s="76"/>
      <c r="GU150" s="76"/>
      <c r="GV150" s="76"/>
      <c r="GW150" s="76"/>
    </row>
    <row r="151" spans="7:205" ht="20.100000000000001" customHeight="1">
      <c r="G151" s="74"/>
      <c r="H151" s="74"/>
      <c r="I151" s="74"/>
      <c r="J151" s="74"/>
      <c r="K151" s="74"/>
      <c r="L151" s="74"/>
      <c r="M151" s="74"/>
      <c r="N151" s="74"/>
      <c r="O151" s="74"/>
      <c r="P151" s="74"/>
      <c r="Q151" s="74"/>
      <c r="R151" s="74"/>
      <c r="S151" s="74"/>
      <c r="T151" s="74"/>
      <c r="U151" s="74"/>
      <c r="V151" s="74"/>
      <c r="W151" s="74"/>
      <c r="X151" s="74"/>
      <c r="Y151" s="74"/>
      <c r="Z151" s="74"/>
      <c r="AA151" s="76"/>
      <c r="AB151" s="76"/>
      <c r="AC151" s="76"/>
      <c r="AD151" s="76"/>
      <c r="AE151" s="76"/>
      <c r="AF151" s="76"/>
      <c r="AG151" s="76"/>
      <c r="AH151" s="76"/>
      <c r="AI151" s="76"/>
      <c r="AJ151" s="76"/>
      <c r="AK151" s="76"/>
      <c r="AL151" s="76"/>
      <c r="AM151" s="76"/>
      <c r="AN151" s="76"/>
      <c r="AO151" s="76"/>
      <c r="AP151" s="76"/>
      <c r="AQ151" s="76"/>
      <c r="AR151" s="76"/>
      <c r="AS151" s="76"/>
      <c r="AT151" s="76"/>
      <c r="AU151" s="76"/>
      <c r="AV151" s="76"/>
      <c r="AW151" s="76"/>
      <c r="AX151" s="76"/>
      <c r="AY151" s="76"/>
      <c r="AZ151" s="76"/>
      <c r="BA151" s="76"/>
      <c r="BB151" s="76"/>
      <c r="BC151" s="76"/>
      <c r="BD151" s="76"/>
      <c r="BE151" s="76"/>
      <c r="BF151" s="76"/>
      <c r="BG151" s="76"/>
      <c r="BH151" s="76"/>
      <c r="BI151" s="76"/>
      <c r="BJ151" s="76"/>
      <c r="BK151" s="76"/>
      <c r="BL151" s="76"/>
      <c r="BM151" s="76"/>
      <c r="BN151" s="76"/>
      <c r="BO151" s="76"/>
      <c r="BP151" s="76"/>
      <c r="BQ151" s="76"/>
      <c r="BR151" s="76"/>
      <c r="BS151" s="76"/>
      <c r="BT151" s="76"/>
      <c r="BU151" s="76"/>
      <c r="BV151" s="76"/>
      <c r="BW151" s="76"/>
      <c r="BX151" s="76"/>
      <c r="BY151" s="76"/>
      <c r="BZ151" s="76"/>
      <c r="CA151" s="76"/>
      <c r="CB151" s="76"/>
      <c r="CC151" s="76"/>
      <c r="CD151" s="76"/>
      <c r="CE151" s="76"/>
      <c r="CF151" s="76"/>
      <c r="CG151" s="76"/>
      <c r="CH151" s="76"/>
      <c r="CI151" s="76"/>
      <c r="CJ151" s="76"/>
      <c r="CK151" s="76"/>
      <c r="CL151" s="76"/>
      <c r="CM151" s="76"/>
      <c r="CN151" s="76"/>
      <c r="CO151" s="76"/>
      <c r="CP151" s="76"/>
      <c r="CQ151" s="76"/>
      <c r="CR151" s="76"/>
      <c r="CS151" s="76"/>
      <c r="CT151" s="76"/>
      <c r="CU151" s="76"/>
      <c r="CV151" s="76"/>
      <c r="CW151" s="76"/>
      <c r="CX151" s="76"/>
      <c r="CY151" s="76"/>
      <c r="CZ151" s="76"/>
      <c r="DA151" s="76"/>
      <c r="DB151" s="76"/>
      <c r="DC151" s="76"/>
      <c r="DD151" s="76"/>
      <c r="DE151" s="76"/>
      <c r="DF151" s="76"/>
      <c r="DG151" s="76"/>
      <c r="DH151" s="76"/>
      <c r="DI151" s="76"/>
      <c r="DJ151" s="76"/>
      <c r="DK151" s="76"/>
      <c r="DL151" s="76"/>
      <c r="DM151" s="76"/>
      <c r="DN151" s="76"/>
      <c r="DO151" s="76"/>
      <c r="DP151" s="76"/>
      <c r="DQ151" s="76"/>
      <c r="DR151" s="76"/>
      <c r="DS151" s="76"/>
      <c r="DT151" s="76"/>
      <c r="DU151" s="76"/>
      <c r="DV151" s="76"/>
      <c r="DW151" s="76"/>
      <c r="DX151" s="76"/>
      <c r="DY151" s="76"/>
      <c r="DZ151" s="76"/>
      <c r="EA151" s="76"/>
      <c r="EB151" s="76"/>
      <c r="EC151" s="76"/>
      <c r="ED151" s="76"/>
      <c r="EE151" s="76"/>
      <c r="EF151" s="76"/>
      <c r="EG151" s="76"/>
      <c r="EH151" s="76"/>
      <c r="EI151" s="76"/>
      <c r="EJ151" s="76"/>
      <c r="EK151" s="76"/>
      <c r="EL151" s="76"/>
      <c r="EM151" s="76"/>
      <c r="EN151" s="76"/>
      <c r="EO151" s="76"/>
      <c r="EP151" s="76"/>
      <c r="EQ151" s="76"/>
      <c r="ER151" s="76"/>
      <c r="ES151" s="76"/>
      <c r="ET151" s="76"/>
      <c r="EU151" s="76"/>
      <c r="EV151" s="76"/>
      <c r="EW151" s="76"/>
      <c r="EX151" s="76"/>
      <c r="EY151" s="76"/>
      <c r="EZ151" s="76"/>
      <c r="FA151" s="76"/>
      <c r="FB151" s="76"/>
      <c r="FC151" s="76"/>
      <c r="FD151" s="76"/>
      <c r="FE151" s="76"/>
      <c r="FF151" s="76"/>
      <c r="FG151" s="76"/>
      <c r="FH151" s="76"/>
      <c r="FI151" s="76"/>
      <c r="FJ151" s="76"/>
      <c r="FK151" s="76"/>
      <c r="FL151" s="76"/>
      <c r="FM151" s="76"/>
      <c r="FN151" s="76"/>
      <c r="FO151" s="76"/>
      <c r="FP151" s="76"/>
      <c r="FQ151" s="76"/>
      <c r="FR151" s="76"/>
      <c r="FS151" s="76"/>
      <c r="FT151" s="76"/>
      <c r="FU151" s="76"/>
      <c r="FV151" s="76"/>
      <c r="FW151" s="76"/>
      <c r="FX151" s="76"/>
      <c r="FY151" s="76"/>
      <c r="FZ151" s="76"/>
      <c r="GA151" s="76"/>
      <c r="GB151" s="76"/>
      <c r="GC151" s="76"/>
      <c r="GD151" s="76"/>
      <c r="GE151" s="76"/>
      <c r="GF151" s="76"/>
      <c r="GG151" s="76"/>
      <c r="GH151" s="76"/>
      <c r="GI151" s="76"/>
      <c r="GJ151" s="76"/>
      <c r="GK151" s="76"/>
      <c r="GL151" s="76"/>
      <c r="GM151" s="76"/>
      <c r="GN151" s="76"/>
      <c r="GO151" s="76"/>
      <c r="GP151" s="76"/>
      <c r="GQ151" s="76"/>
      <c r="GR151" s="76"/>
      <c r="GS151" s="76"/>
      <c r="GT151" s="76"/>
      <c r="GU151" s="76"/>
      <c r="GV151" s="76"/>
      <c r="GW151" s="76"/>
    </row>
    <row r="152" spans="7:205" ht="20.100000000000001" customHeight="1">
      <c r="G152" s="74"/>
      <c r="H152" s="74"/>
      <c r="I152" s="74"/>
      <c r="J152" s="74"/>
      <c r="K152" s="74"/>
      <c r="L152" s="74"/>
      <c r="M152" s="74"/>
      <c r="N152" s="74"/>
      <c r="O152" s="74"/>
      <c r="P152" s="74"/>
      <c r="Q152" s="74"/>
      <c r="R152" s="74"/>
      <c r="S152" s="74"/>
      <c r="T152" s="74"/>
      <c r="U152" s="74"/>
      <c r="V152" s="74"/>
      <c r="W152" s="74"/>
      <c r="X152" s="74"/>
      <c r="Y152" s="74"/>
      <c r="Z152" s="74"/>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c r="BE152" s="76"/>
      <c r="BF152" s="76"/>
      <c r="BG152" s="76"/>
      <c r="BH152" s="76"/>
      <c r="BI152" s="76"/>
      <c r="BJ152" s="76"/>
      <c r="BK152" s="76"/>
      <c r="BL152" s="76"/>
      <c r="BM152" s="76"/>
      <c r="BN152" s="76"/>
      <c r="BO152" s="76"/>
      <c r="BP152" s="76"/>
      <c r="BQ152" s="76"/>
      <c r="BR152" s="76"/>
      <c r="BS152" s="76"/>
      <c r="BT152" s="76"/>
      <c r="BU152" s="76"/>
      <c r="BV152" s="76"/>
      <c r="BW152" s="76"/>
      <c r="BX152" s="76"/>
      <c r="BY152" s="76"/>
      <c r="BZ152" s="76"/>
      <c r="CA152" s="76"/>
      <c r="CB152" s="76"/>
      <c r="CC152" s="76"/>
      <c r="CD152" s="76"/>
      <c r="CE152" s="76"/>
      <c r="CF152" s="76"/>
      <c r="CG152" s="76"/>
      <c r="CH152" s="76"/>
      <c r="CI152" s="76"/>
      <c r="CJ152" s="76"/>
      <c r="CK152" s="76"/>
      <c r="CL152" s="76"/>
      <c r="CM152" s="76"/>
      <c r="CN152" s="76"/>
      <c r="CO152" s="76"/>
      <c r="CP152" s="76"/>
      <c r="CQ152" s="76"/>
      <c r="CR152" s="76"/>
      <c r="CS152" s="76"/>
      <c r="CT152" s="76"/>
      <c r="CU152" s="76"/>
      <c r="CV152" s="76"/>
      <c r="CW152" s="76"/>
      <c r="CX152" s="76"/>
      <c r="CY152" s="76"/>
      <c r="CZ152" s="76"/>
      <c r="DA152" s="76"/>
      <c r="DB152" s="76"/>
      <c r="DC152" s="76"/>
      <c r="DD152" s="76"/>
      <c r="DE152" s="76"/>
      <c r="DF152" s="76"/>
      <c r="DG152" s="76"/>
      <c r="DH152" s="76"/>
      <c r="DI152" s="76"/>
      <c r="DJ152" s="76"/>
      <c r="DK152" s="76"/>
      <c r="DL152" s="76"/>
      <c r="DM152" s="76"/>
      <c r="DN152" s="76"/>
      <c r="DO152" s="76"/>
      <c r="DP152" s="76"/>
      <c r="DQ152" s="76"/>
      <c r="DR152" s="76"/>
      <c r="DS152" s="76"/>
      <c r="DT152" s="76"/>
      <c r="DU152" s="76"/>
      <c r="DV152" s="76"/>
      <c r="DW152" s="76"/>
      <c r="DX152" s="76"/>
      <c r="DY152" s="76"/>
      <c r="DZ152" s="76"/>
      <c r="EA152" s="76"/>
      <c r="EB152" s="76"/>
      <c r="EC152" s="76"/>
      <c r="ED152" s="76"/>
      <c r="EE152" s="76"/>
      <c r="EF152" s="76"/>
      <c r="EG152" s="76"/>
      <c r="EH152" s="76"/>
      <c r="EI152" s="76"/>
      <c r="EJ152" s="76"/>
      <c r="EK152" s="76"/>
      <c r="EL152" s="76"/>
      <c r="EM152" s="76"/>
      <c r="EN152" s="76"/>
      <c r="EO152" s="76"/>
      <c r="EP152" s="76"/>
      <c r="EQ152" s="76"/>
      <c r="ER152" s="76"/>
      <c r="ES152" s="76"/>
      <c r="ET152" s="76"/>
      <c r="EU152" s="76"/>
      <c r="EV152" s="76"/>
      <c r="EW152" s="76"/>
      <c r="EX152" s="76"/>
      <c r="EY152" s="76"/>
      <c r="EZ152" s="76"/>
      <c r="FA152" s="76"/>
      <c r="FB152" s="76"/>
      <c r="FC152" s="76"/>
      <c r="FD152" s="76"/>
      <c r="FE152" s="76"/>
      <c r="FF152" s="76"/>
      <c r="FG152" s="76"/>
      <c r="FH152" s="76"/>
      <c r="FI152" s="76"/>
      <c r="FJ152" s="76"/>
      <c r="FK152" s="76"/>
      <c r="FL152" s="76"/>
      <c r="FM152" s="76"/>
      <c r="FN152" s="76"/>
      <c r="FO152" s="76"/>
      <c r="FP152" s="76"/>
      <c r="FQ152" s="76"/>
      <c r="FR152" s="76"/>
      <c r="FS152" s="76"/>
      <c r="FT152" s="76"/>
      <c r="FU152" s="76"/>
      <c r="FV152" s="76"/>
      <c r="FW152" s="76"/>
      <c r="FX152" s="76"/>
      <c r="FY152" s="76"/>
      <c r="FZ152" s="76"/>
      <c r="GA152" s="76"/>
      <c r="GB152" s="76"/>
      <c r="GC152" s="76"/>
      <c r="GD152" s="76"/>
      <c r="GE152" s="76"/>
      <c r="GF152" s="76"/>
      <c r="GG152" s="76"/>
      <c r="GH152" s="76"/>
      <c r="GI152" s="76"/>
      <c r="GJ152" s="76"/>
      <c r="GK152" s="76"/>
      <c r="GL152" s="76"/>
      <c r="GM152" s="76"/>
      <c r="GN152" s="76"/>
      <c r="GO152" s="76"/>
      <c r="GP152" s="76"/>
      <c r="GQ152" s="76"/>
      <c r="GR152" s="76"/>
      <c r="GS152" s="76"/>
      <c r="GT152" s="76"/>
      <c r="GU152" s="76"/>
      <c r="GV152" s="76"/>
      <c r="GW152" s="76"/>
    </row>
    <row r="153" spans="7:205" ht="20.100000000000001" customHeight="1">
      <c r="G153" s="74"/>
      <c r="H153" s="74"/>
      <c r="I153" s="74"/>
      <c r="J153" s="74"/>
      <c r="K153" s="74"/>
      <c r="L153" s="74"/>
      <c r="M153" s="74"/>
      <c r="N153" s="74"/>
      <c r="O153" s="74"/>
      <c r="P153" s="74"/>
      <c r="Q153" s="74"/>
      <c r="R153" s="74"/>
      <c r="S153" s="74"/>
      <c r="T153" s="74"/>
      <c r="U153" s="74"/>
      <c r="V153" s="74"/>
      <c r="W153" s="74"/>
      <c r="X153" s="74"/>
      <c r="Y153" s="74"/>
      <c r="Z153" s="74"/>
      <c r="AA153" s="76"/>
      <c r="AB153" s="76"/>
      <c r="AC153" s="76"/>
      <c r="AD153" s="76"/>
      <c r="AE153" s="76"/>
      <c r="AF153" s="76"/>
      <c r="AG153" s="76"/>
      <c r="AH153" s="76"/>
      <c r="AI153" s="76"/>
      <c r="AJ153" s="76"/>
      <c r="AK153" s="76"/>
      <c r="AL153" s="76"/>
      <c r="AM153" s="76"/>
      <c r="AN153" s="76"/>
      <c r="AO153" s="76"/>
      <c r="AP153" s="76"/>
      <c r="AQ153" s="76"/>
      <c r="AR153" s="76"/>
      <c r="AS153" s="76"/>
      <c r="AT153" s="76"/>
      <c r="AU153" s="76"/>
      <c r="AV153" s="76"/>
      <c r="AW153" s="76"/>
      <c r="AX153" s="76"/>
      <c r="AY153" s="76"/>
      <c r="AZ153" s="76"/>
      <c r="BA153" s="76"/>
      <c r="BB153" s="76"/>
      <c r="BC153" s="76"/>
      <c r="BD153" s="76"/>
      <c r="BE153" s="76"/>
      <c r="BF153" s="76"/>
      <c r="BG153" s="76"/>
      <c r="BH153" s="76"/>
      <c r="BI153" s="76"/>
      <c r="BJ153" s="76"/>
      <c r="BK153" s="76"/>
      <c r="BL153" s="76"/>
      <c r="BM153" s="76"/>
      <c r="BN153" s="76"/>
      <c r="BO153" s="76"/>
      <c r="BP153" s="76"/>
      <c r="BQ153" s="76"/>
      <c r="BR153" s="76"/>
      <c r="BS153" s="76"/>
      <c r="BT153" s="76"/>
      <c r="BU153" s="76"/>
      <c r="BV153" s="76"/>
      <c r="BW153" s="76"/>
      <c r="BX153" s="76"/>
      <c r="BY153" s="76"/>
      <c r="BZ153" s="76"/>
      <c r="CA153" s="76"/>
      <c r="CB153" s="76"/>
      <c r="CC153" s="76"/>
      <c r="CD153" s="76"/>
      <c r="CE153" s="76"/>
      <c r="CF153" s="76"/>
      <c r="CG153" s="76"/>
      <c r="CH153" s="76"/>
      <c r="CI153" s="76"/>
      <c r="CJ153" s="76"/>
      <c r="CK153" s="76"/>
      <c r="CL153" s="76"/>
      <c r="CM153" s="76"/>
      <c r="CN153" s="76"/>
      <c r="CO153" s="76"/>
      <c r="CP153" s="76"/>
      <c r="CQ153" s="76"/>
      <c r="CR153" s="76"/>
      <c r="CS153" s="76"/>
      <c r="CT153" s="76"/>
      <c r="CU153" s="76"/>
      <c r="CV153" s="76"/>
      <c r="CW153" s="76"/>
      <c r="CX153" s="76"/>
      <c r="CY153" s="76"/>
      <c r="CZ153" s="76"/>
      <c r="DA153" s="76"/>
      <c r="DB153" s="76"/>
      <c r="DC153" s="76"/>
      <c r="DD153" s="76"/>
      <c r="DE153" s="76"/>
      <c r="DF153" s="76"/>
      <c r="DG153" s="76"/>
      <c r="DH153" s="76"/>
      <c r="DI153" s="76"/>
      <c r="DJ153" s="76"/>
      <c r="DK153" s="76"/>
      <c r="DL153" s="76"/>
      <c r="DM153" s="76"/>
      <c r="DN153" s="76"/>
      <c r="DO153" s="76"/>
      <c r="DP153" s="76"/>
      <c r="DQ153" s="76"/>
      <c r="DR153" s="76"/>
      <c r="DS153" s="76"/>
      <c r="DT153" s="76"/>
      <c r="DU153" s="76"/>
      <c r="DV153" s="76"/>
      <c r="DW153" s="76"/>
      <c r="DX153" s="76"/>
      <c r="DY153" s="76"/>
      <c r="DZ153" s="76"/>
      <c r="EA153" s="76"/>
      <c r="EB153" s="76"/>
      <c r="EC153" s="76"/>
      <c r="ED153" s="76"/>
      <c r="EE153" s="76"/>
      <c r="EF153" s="76"/>
      <c r="EG153" s="76"/>
      <c r="EH153" s="76"/>
      <c r="EI153" s="76"/>
      <c r="EJ153" s="76"/>
      <c r="EK153" s="76"/>
      <c r="EL153" s="76"/>
      <c r="EM153" s="76"/>
      <c r="EN153" s="76"/>
      <c r="EO153" s="76"/>
      <c r="EP153" s="76"/>
      <c r="EQ153" s="76"/>
      <c r="ER153" s="76"/>
      <c r="ES153" s="76"/>
      <c r="ET153" s="76"/>
      <c r="EU153" s="76"/>
      <c r="EV153" s="76"/>
      <c r="EW153" s="76"/>
      <c r="EX153" s="76"/>
      <c r="EY153" s="76"/>
      <c r="EZ153" s="76"/>
      <c r="FA153" s="76"/>
      <c r="FB153" s="76"/>
      <c r="FC153" s="76"/>
      <c r="FD153" s="76"/>
      <c r="FE153" s="76"/>
      <c r="FF153" s="76"/>
      <c r="FG153" s="76"/>
      <c r="FH153" s="76"/>
      <c r="FI153" s="76"/>
      <c r="FJ153" s="76"/>
      <c r="FK153" s="76"/>
      <c r="FL153" s="76"/>
      <c r="FM153" s="76"/>
      <c r="FN153" s="76"/>
      <c r="FO153" s="76"/>
      <c r="FP153" s="76"/>
      <c r="FQ153" s="76"/>
      <c r="FR153" s="76"/>
      <c r="FS153" s="76"/>
      <c r="FT153" s="76"/>
      <c r="FU153" s="76"/>
      <c r="FV153" s="76"/>
      <c r="FW153" s="76"/>
      <c r="FX153" s="76"/>
      <c r="FY153" s="76"/>
      <c r="FZ153" s="76"/>
      <c r="GA153" s="76"/>
      <c r="GB153" s="76"/>
      <c r="GC153" s="76"/>
      <c r="GD153" s="76"/>
      <c r="GE153" s="76"/>
      <c r="GF153" s="76"/>
      <c r="GG153" s="76"/>
      <c r="GH153" s="76"/>
      <c r="GI153" s="76"/>
      <c r="GJ153" s="76"/>
      <c r="GK153" s="76"/>
      <c r="GL153" s="76"/>
      <c r="GM153" s="76"/>
      <c r="GN153" s="76"/>
      <c r="GO153" s="76"/>
      <c r="GP153" s="76"/>
      <c r="GQ153" s="76"/>
      <c r="GR153" s="76"/>
      <c r="GS153" s="76"/>
      <c r="GT153" s="76"/>
      <c r="GU153" s="76"/>
      <c r="GV153" s="76"/>
      <c r="GW153" s="76"/>
    </row>
    <row r="154" spans="7:205" ht="20.100000000000001" customHeight="1">
      <c r="G154" s="74"/>
      <c r="H154" s="74"/>
      <c r="I154" s="74"/>
      <c r="J154" s="74"/>
      <c r="K154" s="74"/>
      <c r="L154" s="74"/>
      <c r="M154" s="74"/>
      <c r="N154" s="74"/>
      <c r="O154" s="74"/>
      <c r="P154" s="74"/>
      <c r="Q154" s="74"/>
      <c r="R154" s="74"/>
      <c r="S154" s="74"/>
      <c r="T154" s="74"/>
      <c r="U154" s="74"/>
      <c r="V154" s="74"/>
      <c r="W154" s="74"/>
      <c r="X154" s="74"/>
      <c r="Y154" s="74"/>
      <c r="Z154" s="74"/>
      <c r="AA154" s="76"/>
      <c r="AB154" s="76"/>
      <c r="AC154" s="76"/>
      <c r="AD154" s="76"/>
      <c r="AE154" s="76"/>
      <c r="AF154" s="76"/>
      <c r="AG154" s="76"/>
      <c r="AH154" s="76"/>
      <c r="AI154" s="76"/>
      <c r="AJ154" s="76"/>
      <c r="AK154" s="76"/>
      <c r="AL154" s="76"/>
      <c r="AM154" s="76"/>
      <c r="AN154" s="76"/>
      <c r="AO154" s="76"/>
      <c r="AP154" s="76"/>
      <c r="AQ154" s="76"/>
      <c r="AR154" s="76"/>
      <c r="AS154" s="76"/>
      <c r="AT154" s="76"/>
      <c r="AU154" s="76"/>
      <c r="AV154" s="76"/>
      <c r="AW154" s="76"/>
      <c r="AX154" s="76"/>
      <c r="AY154" s="76"/>
      <c r="AZ154" s="76"/>
      <c r="BA154" s="76"/>
      <c r="BB154" s="76"/>
      <c r="BC154" s="76"/>
      <c r="BD154" s="76"/>
      <c r="BE154" s="76"/>
      <c r="BF154" s="76"/>
      <c r="BG154" s="76"/>
      <c r="BH154" s="76"/>
      <c r="BI154" s="76"/>
      <c r="BJ154" s="76"/>
      <c r="BK154" s="76"/>
      <c r="BL154" s="76"/>
      <c r="BM154" s="76"/>
      <c r="BN154" s="76"/>
      <c r="BO154" s="76"/>
      <c r="BP154" s="76"/>
      <c r="BQ154" s="76"/>
      <c r="BR154" s="76"/>
      <c r="BS154" s="76"/>
      <c r="BT154" s="76"/>
      <c r="BU154" s="76"/>
      <c r="BV154" s="76"/>
      <c r="BW154" s="76"/>
      <c r="BX154" s="76"/>
      <c r="BY154" s="76"/>
      <c r="BZ154" s="76"/>
      <c r="CA154" s="76"/>
      <c r="CB154" s="76"/>
      <c r="CC154" s="76"/>
      <c r="CD154" s="76"/>
      <c r="CE154" s="76"/>
      <c r="CF154" s="76"/>
      <c r="CG154" s="76"/>
      <c r="CH154" s="76"/>
      <c r="CI154" s="76"/>
      <c r="CJ154" s="76"/>
      <c r="CK154" s="76"/>
      <c r="CL154" s="76"/>
      <c r="CM154" s="76"/>
      <c r="CN154" s="76"/>
      <c r="CO154" s="76"/>
      <c r="CP154" s="76"/>
      <c r="CQ154" s="76"/>
      <c r="CR154" s="76"/>
      <c r="CS154" s="76"/>
      <c r="CT154" s="76"/>
      <c r="CU154" s="76"/>
      <c r="CV154" s="76"/>
      <c r="CW154" s="76"/>
      <c r="CX154" s="76"/>
      <c r="CY154" s="76"/>
      <c r="CZ154" s="76"/>
      <c r="DA154" s="76"/>
      <c r="DB154" s="76"/>
      <c r="DC154" s="76"/>
      <c r="DD154" s="76"/>
      <c r="DE154" s="76"/>
      <c r="DF154" s="76"/>
      <c r="DG154" s="76"/>
      <c r="DH154" s="76"/>
      <c r="DI154" s="76"/>
      <c r="DJ154" s="76"/>
      <c r="DK154" s="76"/>
      <c r="DL154" s="76"/>
      <c r="DM154" s="76"/>
      <c r="DN154" s="76"/>
      <c r="DO154" s="76"/>
      <c r="DP154" s="76"/>
      <c r="DQ154" s="76"/>
      <c r="DR154" s="76"/>
      <c r="DS154" s="76"/>
      <c r="DT154" s="76"/>
      <c r="DU154" s="76"/>
      <c r="DV154" s="76"/>
      <c r="DW154" s="76"/>
      <c r="DX154" s="76"/>
      <c r="DY154" s="76"/>
      <c r="DZ154" s="76"/>
      <c r="EA154" s="76"/>
      <c r="EB154" s="76"/>
      <c r="EC154" s="76"/>
      <c r="ED154" s="76"/>
      <c r="EE154" s="76"/>
      <c r="EF154" s="76"/>
      <c r="EG154" s="76"/>
      <c r="EH154" s="76"/>
      <c r="EI154" s="76"/>
      <c r="EJ154" s="76"/>
      <c r="EK154" s="76"/>
      <c r="EL154" s="76"/>
      <c r="EM154" s="76"/>
      <c r="EN154" s="76"/>
      <c r="EO154" s="76"/>
      <c r="EP154" s="76"/>
      <c r="EQ154" s="76"/>
      <c r="ER154" s="76"/>
      <c r="ES154" s="76"/>
      <c r="ET154" s="76"/>
      <c r="EU154" s="76"/>
      <c r="EV154" s="76"/>
      <c r="EW154" s="76"/>
      <c r="EX154" s="76"/>
      <c r="EY154" s="76"/>
      <c r="EZ154" s="76"/>
      <c r="FA154" s="76"/>
      <c r="FB154" s="76"/>
      <c r="FC154" s="76"/>
      <c r="FD154" s="76"/>
      <c r="FE154" s="76"/>
      <c r="FF154" s="76"/>
      <c r="FG154" s="76"/>
      <c r="FH154" s="76"/>
      <c r="FI154" s="76"/>
      <c r="FJ154" s="76"/>
      <c r="FK154" s="76"/>
      <c r="FL154" s="76"/>
      <c r="FM154" s="76"/>
      <c r="FN154" s="76"/>
      <c r="FO154" s="76"/>
      <c r="FP154" s="76"/>
      <c r="FQ154" s="76"/>
      <c r="FR154" s="76"/>
      <c r="FS154" s="76"/>
      <c r="FT154" s="76"/>
      <c r="FU154" s="76"/>
      <c r="FV154" s="76"/>
      <c r="FW154" s="76"/>
      <c r="FX154" s="76"/>
      <c r="FY154" s="76"/>
      <c r="FZ154" s="76"/>
      <c r="GA154" s="76"/>
      <c r="GB154" s="76"/>
      <c r="GC154" s="76"/>
      <c r="GD154" s="76"/>
      <c r="GE154" s="76"/>
      <c r="GF154" s="76"/>
      <c r="GG154" s="76"/>
      <c r="GH154" s="76"/>
      <c r="GI154" s="76"/>
      <c r="GJ154" s="76"/>
      <c r="GK154" s="76"/>
      <c r="GL154" s="76"/>
      <c r="GM154" s="76"/>
      <c r="GN154" s="76"/>
      <c r="GO154" s="76"/>
      <c r="GP154" s="76"/>
      <c r="GQ154" s="76"/>
      <c r="GR154" s="76"/>
      <c r="GS154" s="76"/>
      <c r="GT154" s="76"/>
      <c r="GU154" s="76"/>
      <c r="GV154" s="76"/>
      <c r="GW154" s="76"/>
    </row>
    <row r="155" spans="7:205" ht="20.100000000000001" customHeight="1">
      <c r="G155" s="74"/>
      <c r="H155" s="74"/>
      <c r="I155" s="74"/>
      <c r="J155" s="74"/>
      <c r="K155" s="74"/>
      <c r="L155" s="74"/>
      <c r="M155" s="74"/>
      <c r="N155" s="74"/>
      <c r="O155" s="74"/>
      <c r="P155" s="74"/>
      <c r="Q155" s="74"/>
      <c r="R155" s="74"/>
      <c r="S155" s="74"/>
      <c r="T155" s="74"/>
      <c r="U155" s="74"/>
      <c r="V155" s="74"/>
      <c r="W155" s="74"/>
      <c r="X155" s="74"/>
      <c r="Y155" s="74"/>
      <c r="Z155" s="74"/>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6"/>
      <c r="BJ155" s="76"/>
      <c r="BK155" s="76"/>
      <c r="BL155" s="76"/>
      <c r="BM155" s="76"/>
      <c r="BN155" s="76"/>
      <c r="BO155" s="76"/>
      <c r="BP155" s="76"/>
      <c r="BQ155" s="76"/>
      <c r="BR155" s="76"/>
      <c r="BS155" s="76"/>
      <c r="BT155" s="76"/>
      <c r="BU155" s="76"/>
      <c r="BV155" s="76"/>
      <c r="BW155" s="76"/>
      <c r="BX155" s="76"/>
      <c r="BY155" s="76"/>
      <c r="BZ155" s="76"/>
      <c r="CA155" s="76"/>
      <c r="CB155" s="76"/>
      <c r="CC155" s="76"/>
      <c r="CD155" s="76"/>
      <c r="CE155" s="76"/>
      <c r="CF155" s="76"/>
      <c r="CG155" s="76"/>
      <c r="CH155" s="76"/>
      <c r="CI155" s="76"/>
      <c r="CJ155" s="76"/>
      <c r="CK155" s="76"/>
      <c r="CL155" s="76"/>
      <c r="CM155" s="76"/>
      <c r="CN155" s="76"/>
      <c r="CO155" s="76"/>
      <c r="CP155" s="76"/>
      <c r="CQ155" s="76"/>
      <c r="CR155" s="76"/>
      <c r="CS155" s="76"/>
      <c r="CT155" s="76"/>
      <c r="CU155" s="76"/>
      <c r="CV155" s="76"/>
      <c r="CW155" s="76"/>
      <c r="CX155" s="76"/>
      <c r="CY155" s="76"/>
      <c r="CZ155" s="76"/>
      <c r="DA155" s="76"/>
      <c r="DB155" s="76"/>
      <c r="DC155" s="76"/>
      <c r="DD155" s="76"/>
      <c r="DE155" s="76"/>
      <c r="DF155" s="76"/>
      <c r="DG155" s="76"/>
      <c r="DH155" s="76"/>
      <c r="DI155" s="76"/>
      <c r="DJ155" s="76"/>
      <c r="DK155" s="76"/>
      <c r="DL155" s="76"/>
      <c r="DM155" s="76"/>
      <c r="DN155" s="76"/>
      <c r="DO155" s="76"/>
      <c r="DP155" s="76"/>
      <c r="DQ155" s="76"/>
      <c r="DR155" s="76"/>
      <c r="DS155" s="76"/>
      <c r="DT155" s="76"/>
      <c r="DU155" s="76"/>
      <c r="DV155" s="76"/>
      <c r="DW155" s="76"/>
      <c r="DX155" s="76"/>
      <c r="DY155" s="76"/>
      <c r="DZ155" s="76"/>
      <c r="EA155" s="76"/>
      <c r="EB155" s="76"/>
      <c r="EC155" s="76"/>
      <c r="ED155" s="76"/>
      <c r="EE155" s="76"/>
      <c r="EF155" s="76"/>
      <c r="EG155" s="76"/>
      <c r="EH155" s="76"/>
      <c r="EI155" s="76"/>
      <c r="EJ155" s="76"/>
      <c r="EK155" s="76"/>
      <c r="EL155" s="76"/>
      <c r="EM155" s="76"/>
      <c r="EN155" s="76"/>
      <c r="EO155" s="76"/>
      <c r="EP155" s="76"/>
      <c r="EQ155" s="76"/>
      <c r="ER155" s="76"/>
      <c r="ES155" s="76"/>
      <c r="ET155" s="76"/>
      <c r="EU155" s="76"/>
      <c r="EV155" s="76"/>
      <c r="EW155" s="76"/>
      <c r="EX155" s="76"/>
      <c r="EY155" s="76"/>
      <c r="EZ155" s="76"/>
      <c r="FA155" s="76"/>
      <c r="FB155" s="76"/>
      <c r="FC155" s="76"/>
      <c r="FD155" s="76"/>
      <c r="FE155" s="76"/>
      <c r="FF155" s="76"/>
      <c r="FG155" s="76"/>
      <c r="FH155" s="76"/>
      <c r="FI155" s="76"/>
      <c r="FJ155" s="76"/>
      <c r="FK155" s="76"/>
      <c r="FL155" s="76"/>
      <c r="FM155" s="76"/>
      <c r="FN155" s="76"/>
      <c r="FO155" s="76"/>
      <c r="FP155" s="76"/>
      <c r="FQ155" s="76"/>
      <c r="FR155" s="76"/>
      <c r="FS155" s="76"/>
      <c r="FT155" s="76"/>
      <c r="FU155" s="76"/>
      <c r="FV155" s="76"/>
      <c r="FW155" s="76"/>
      <c r="FX155" s="76"/>
      <c r="FY155" s="76"/>
      <c r="FZ155" s="76"/>
      <c r="GA155" s="76"/>
      <c r="GB155" s="76"/>
      <c r="GC155" s="76"/>
      <c r="GD155" s="76"/>
      <c r="GE155" s="76"/>
      <c r="GF155" s="76"/>
      <c r="GG155" s="76"/>
      <c r="GH155" s="76"/>
      <c r="GI155" s="76"/>
      <c r="GJ155" s="76"/>
      <c r="GK155" s="76"/>
      <c r="GL155" s="76"/>
      <c r="GM155" s="76"/>
      <c r="GN155" s="76"/>
      <c r="GO155" s="76"/>
      <c r="GP155" s="76"/>
      <c r="GQ155" s="76"/>
      <c r="GR155" s="76"/>
      <c r="GS155" s="76"/>
      <c r="GT155" s="76"/>
      <c r="GU155" s="76"/>
      <c r="GV155" s="76"/>
      <c r="GW155" s="76"/>
    </row>
    <row r="156" spans="7:205" ht="20.100000000000001" customHeight="1">
      <c r="G156" s="74"/>
      <c r="H156" s="74"/>
      <c r="I156" s="74"/>
      <c r="J156" s="74"/>
      <c r="K156" s="74"/>
      <c r="L156" s="74"/>
      <c r="M156" s="74"/>
      <c r="N156" s="74"/>
      <c r="O156" s="74"/>
      <c r="P156" s="74"/>
      <c r="Q156" s="74"/>
      <c r="R156" s="74"/>
      <c r="S156" s="74"/>
      <c r="T156" s="74"/>
      <c r="U156" s="74"/>
      <c r="V156" s="74"/>
      <c r="W156" s="74"/>
      <c r="X156" s="74"/>
      <c r="Y156" s="74"/>
      <c r="Z156" s="74"/>
      <c r="AA156" s="76"/>
      <c r="AB156" s="76"/>
      <c r="AC156" s="76"/>
      <c r="AD156" s="76"/>
      <c r="AE156" s="76"/>
      <c r="AF156" s="76"/>
      <c r="AG156" s="76"/>
      <c r="AH156" s="76"/>
      <c r="AI156" s="76"/>
      <c r="AJ156" s="76"/>
      <c r="AK156" s="76"/>
      <c r="AL156" s="76"/>
      <c r="AM156" s="76"/>
      <c r="AN156" s="76"/>
      <c r="AO156" s="76"/>
      <c r="AP156" s="76"/>
      <c r="AQ156" s="76"/>
      <c r="AR156" s="76"/>
      <c r="AS156" s="76"/>
      <c r="AT156" s="76"/>
      <c r="AU156" s="76"/>
      <c r="AV156" s="76"/>
      <c r="AW156" s="76"/>
      <c r="AX156" s="76"/>
      <c r="AY156" s="76"/>
      <c r="AZ156" s="76"/>
      <c r="BA156" s="76"/>
      <c r="BB156" s="76"/>
      <c r="BC156" s="76"/>
      <c r="BD156" s="76"/>
      <c r="BE156" s="76"/>
      <c r="BF156" s="76"/>
      <c r="BG156" s="76"/>
      <c r="BH156" s="76"/>
      <c r="BI156" s="76"/>
      <c r="BJ156" s="76"/>
      <c r="BK156" s="76"/>
      <c r="BL156" s="76"/>
      <c r="BM156" s="76"/>
      <c r="BN156" s="76"/>
      <c r="BO156" s="76"/>
      <c r="BP156" s="76"/>
      <c r="BQ156" s="76"/>
      <c r="BR156" s="76"/>
      <c r="BS156" s="76"/>
      <c r="BT156" s="76"/>
      <c r="BU156" s="76"/>
      <c r="BV156" s="76"/>
      <c r="BW156" s="76"/>
      <c r="BX156" s="76"/>
      <c r="BY156" s="76"/>
      <c r="BZ156" s="76"/>
      <c r="CA156" s="76"/>
      <c r="CB156" s="76"/>
      <c r="CC156" s="76"/>
      <c r="CD156" s="76"/>
      <c r="CE156" s="76"/>
      <c r="CF156" s="76"/>
      <c r="CG156" s="76"/>
      <c r="CH156" s="76"/>
      <c r="CI156" s="76"/>
      <c r="CJ156" s="76"/>
      <c r="CK156" s="76"/>
      <c r="CL156" s="76"/>
      <c r="CM156" s="76"/>
      <c r="CN156" s="76"/>
      <c r="CO156" s="76"/>
      <c r="CP156" s="76"/>
      <c r="CQ156" s="76"/>
      <c r="CR156" s="76"/>
      <c r="CS156" s="76"/>
      <c r="CT156" s="76"/>
      <c r="CU156" s="76"/>
      <c r="CV156" s="76"/>
      <c r="CW156" s="76"/>
      <c r="CX156" s="76"/>
      <c r="CY156" s="76"/>
      <c r="CZ156" s="76"/>
      <c r="DA156" s="76"/>
      <c r="DB156" s="76"/>
      <c r="DC156" s="76"/>
      <c r="DD156" s="76"/>
      <c r="DE156" s="76"/>
      <c r="DF156" s="76"/>
      <c r="DG156" s="76"/>
      <c r="DH156" s="76"/>
      <c r="DI156" s="76"/>
      <c r="DJ156" s="76"/>
      <c r="DK156" s="76"/>
      <c r="DL156" s="76"/>
      <c r="DM156" s="76"/>
      <c r="DN156" s="76"/>
      <c r="DO156" s="76"/>
      <c r="DP156" s="76"/>
      <c r="DQ156" s="76"/>
      <c r="DR156" s="76"/>
      <c r="DS156" s="76"/>
      <c r="DT156" s="76"/>
      <c r="DU156" s="76"/>
      <c r="DV156" s="76"/>
      <c r="DW156" s="76"/>
      <c r="DX156" s="76"/>
      <c r="DY156" s="76"/>
      <c r="DZ156" s="76"/>
      <c r="EA156" s="76"/>
      <c r="EB156" s="76"/>
      <c r="EC156" s="76"/>
      <c r="ED156" s="76"/>
      <c r="EE156" s="76"/>
      <c r="EF156" s="76"/>
      <c r="EG156" s="76"/>
      <c r="EH156" s="76"/>
      <c r="EI156" s="76"/>
      <c r="EJ156" s="76"/>
      <c r="EK156" s="76"/>
      <c r="EL156" s="76"/>
      <c r="EM156" s="76"/>
      <c r="EN156" s="76"/>
      <c r="EO156" s="76"/>
      <c r="EP156" s="76"/>
      <c r="EQ156" s="76"/>
      <c r="ER156" s="76"/>
      <c r="ES156" s="76"/>
      <c r="ET156" s="76"/>
      <c r="EU156" s="76"/>
      <c r="EV156" s="76"/>
      <c r="EW156" s="76"/>
      <c r="EX156" s="76"/>
      <c r="EY156" s="76"/>
      <c r="EZ156" s="76"/>
      <c r="FA156" s="76"/>
      <c r="FB156" s="76"/>
      <c r="FC156" s="76"/>
      <c r="FD156" s="76"/>
      <c r="FE156" s="76"/>
      <c r="FF156" s="76"/>
      <c r="FG156" s="76"/>
      <c r="FH156" s="76"/>
      <c r="FI156" s="76"/>
      <c r="FJ156" s="76"/>
      <c r="FK156" s="76"/>
      <c r="FL156" s="76"/>
      <c r="FM156" s="76"/>
      <c r="FN156" s="76"/>
      <c r="FO156" s="76"/>
      <c r="FP156" s="76"/>
      <c r="FQ156" s="76"/>
      <c r="FR156" s="76"/>
      <c r="FS156" s="76"/>
      <c r="FT156" s="76"/>
      <c r="FU156" s="76"/>
      <c r="FV156" s="76"/>
      <c r="FW156" s="76"/>
      <c r="FX156" s="76"/>
      <c r="FY156" s="76"/>
      <c r="FZ156" s="76"/>
      <c r="GA156" s="76"/>
      <c r="GB156" s="76"/>
      <c r="GC156" s="76"/>
      <c r="GD156" s="76"/>
      <c r="GE156" s="76"/>
      <c r="GF156" s="76"/>
      <c r="GG156" s="76"/>
      <c r="GH156" s="76"/>
      <c r="GI156" s="76"/>
      <c r="GJ156" s="76"/>
      <c r="GK156" s="76"/>
      <c r="GL156" s="76"/>
      <c r="GM156" s="76"/>
      <c r="GN156" s="76"/>
      <c r="GO156" s="76"/>
      <c r="GP156" s="76"/>
      <c r="GQ156" s="76"/>
      <c r="GR156" s="76"/>
      <c r="GS156" s="76"/>
      <c r="GT156" s="76"/>
      <c r="GU156" s="76"/>
      <c r="GV156" s="76"/>
      <c r="GW156" s="76"/>
    </row>
    <row r="157" spans="7:205" ht="20.100000000000001" customHeight="1">
      <c r="G157" s="74"/>
      <c r="H157" s="74"/>
      <c r="I157" s="74"/>
      <c r="J157" s="74"/>
      <c r="K157" s="74"/>
      <c r="L157" s="74"/>
      <c r="M157" s="74"/>
      <c r="N157" s="74"/>
      <c r="O157" s="74"/>
      <c r="P157" s="74"/>
      <c r="Q157" s="74"/>
      <c r="R157" s="74"/>
      <c r="S157" s="74"/>
      <c r="T157" s="74"/>
      <c r="U157" s="74"/>
      <c r="V157" s="74"/>
      <c r="W157" s="74"/>
      <c r="X157" s="74"/>
      <c r="Y157" s="74"/>
      <c r="Z157" s="74"/>
      <c r="AA157" s="76"/>
      <c r="AB157" s="76"/>
      <c r="AC157" s="76"/>
      <c r="AD157" s="76"/>
      <c r="AE157" s="76"/>
      <c r="AF157" s="76"/>
      <c r="AG157" s="76"/>
      <c r="AH157" s="76"/>
      <c r="AI157" s="76"/>
      <c r="AJ157" s="76"/>
      <c r="AK157" s="76"/>
      <c r="AL157" s="76"/>
      <c r="AM157" s="76"/>
      <c r="AN157" s="76"/>
      <c r="AO157" s="76"/>
      <c r="AP157" s="76"/>
      <c r="AQ157" s="76"/>
      <c r="AR157" s="76"/>
      <c r="AS157" s="76"/>
      <c r="AT157" s="76"/>
      <c r="AU157" s="76"/>
      <c r="AV157" s="76"/>
      <c r="AW157" s="76"/>
      <c r="AX157" s="76"/>
      <c r="AY157" s="76"/>
      <c r="AZ157" s="76"/>
      <c r="BA157" s="76"/>
      <c r="BB157" s="76"/>
      <c r="BC157" s="76"/>
      <c r="BD157" s="76"/>
      <c r="BE157" s="76"/>
      <c r="BF157" s="76"/>
      <c r="BG157" s="76"/>
      <c r="BH157" s="76"/>
      <c r="BI157" s="76"/>
      <c r="BJ157" s="76"/>
      <c r="BK157" s="76"/>
      <c r="BL157" s="76"/>
      <c r="BM157" s="76"/>
      <c r="BN157" s="76"/>
      <c r="BO157" s="76"/>
      <c r="BP157" s="76"/>
      <c r="BQ157" s="76"/>
      <c r="BR157" s="76"/>
      <c r="BS157" s="76"/>
      <c r="BT157" s="76"/>
      <c r="BU157" s="76"/>
      <c r="BV157" s="76"/>
      <c r="BW157" s="76"/>
      <c r="BX157" s="76"/>
      <c r="BY157" s="76"/>
      <c r="BZ157" s="76"/>
      <c r="CA157" s="76"/>
      <c r="CB157" s="76"/>
      <c r="CC157" s="76"/>
      <c r="CD157" s="76"/>
      <c r="CE157" s="76"/>
      <c r="CF157" s="76"/>
      <c r="CG157" s="76"/>
      <c r="CH157" s="76"/>
      <c r="CI157" s="76"/>
      <c r="CJ157" s="76"/>
      <c r="CK157" s="76"/>
      <c r="CL157" s="76"/>
      <c r="CM157" s="76"/>
      <c r="CN157" s="76"/>
      <c r="CO157" s="76"/>
      <c r="CP157" s="76"/>
      <c r="CQ157" s="76"/>
      <c r="CR157" s="76"/>
      <c r="CS157" s="76"/>
      <c r="CT157" s="76"/>
      <c r="CU157" s="76"/>
      <c r="CV157" s="76"/>
      <c r="CW157" s="76"/>
      <c r="CX157" s="76"/>
      <c r="CY157" s="76"/>
      <c r="CZ157" s="76"/>
      <c r="DA157" s="76"/>
      <c r="DB157" s="76"/>
      <c r="DC157" s="76"/>
      <c r="DD157" s="76"/>
      <c r="DE157" s="76"/>
      <c r="DF157" s="76"/>
      <c r="DG157" s="76"/>
      <c r="DH157" s="76"/>
      <c r="DI157" s="76"/>
      <c r="DJ157" s="76"/>
      <c r="DK157" s="76"/>
      <c r="DL157" s="76"/>
      <c r="DM157" s="76"/>
      <c r="DN157" s="76"/>
      <c r="DO157" s="76"/>
      <c r="DP157" s="76"/>
      <c r="DQ157" s="76"/>
      <c r="DR157" s="76"/>
      <c r="DS157" s="76"/>
      <c r="DT157" s="76"/>
      <c r="DU157" s="76"/>
      <c r="DV157" s="76"/>
      <c r="DW157" s="76"/>
      <c r="DX157" s="76"/>
      <c r="DY157" s="76"/>
      <c r="DZ157" s="76"/>
      <c r="EA157" s="76"/>
      <c r="EB157" s="76"/>
      <c r="EC157" s="76"/>
      <c r="ED157" s="76"/>
      <c r="EE157" s="76"/>
      <c r="EF157" s="76"/>
      <c r="EG157" s="76"/>
      <c r="EH157" s="76"/>
      <c r="EI157" s="76"/>
      <c r="EJ157" s="76"/>
      <c r="EK157" s="76"/>
      <c r="EL157" s="76"/>
      <c r="EM157" s="76"/>
      <c r="EN157" s="76"/>
      <c r="EO157" s="76"/>
      <c r="EP157" s="76"/>
      <c r="EQ157" s="76"/>
      <c r="ER157" s="76"/>
      <c r="ES157" s="76"/>
      <c r="ET157" s="76"/>
      <c r="EU157" s="76"/>
      <c r="EV157" s="76"/>
      <c r="EW157" s="76"/>
      <c r="EX157" s="76"/>
      <c r="EY157" s="76"/>
      <c r="EZ157" s="76"/>
      <c r="FA157" s="76"/>
      <c r="FB157" s="76"/>
      <c r="FC157" s="76"/>
      <c r="FD157" s="76"/>
      <c r="FE157" s="76"/>
      <c r="FF157" s="76"/>
      <c r="FG157" s="76"/>
      <c r="FH157" s="76"/>
      <c r="FI157" s="76"/>
      <c r="FJ157" s="76"/>
      <c r="FK157" s="76"/>
      <c r="FL157" s="76"/>
      <c r="FM157" s="76"/>
      <c r="FN157" s="76"/>
      <c r="FO157" s="76"/>
      <c r="FP157" s="76"/>
      <c r="FQ157" s="76"/>
      <c r="FR157" s="76"/>
      <c r="FS157" s="76"/>
      <c r="FT157" s="76"/>
      <c r="FU157" s="76"/>
      <c r="FV157" s="76"/>
      <c r="FW157" s="76"/>
      <c r="FX157" s="76"/>
      <c r="FY157" s="76"/>
      <c r="FZ157" s="76"/>
      <c r="GA157" s="76"/>
      <c r="GB157" s="76"/>
      <c r="GC157" s="76"/>
      <c r="GD157" s="76"/>
      <c r="GE157" s="76"/>
      <c r="GF157" s="76"/>
      <c r="GG157" s="76"/>
      <c r="GH157" s="76"/>
      <c r="GI157" s="76"/>
      <c r="GJ157" s="76"/>
      <c r="GK157" s="76"/>
      <c r="GL157" s="76"/>
      <c r="GM157" s="76"/>
      <c r="GN157" s="76"/>
      <c r="GO157" s="76"/>
      <c r="GP157" s="76"/>
      <c r="GQ157" s="76"/>
      <c r="GR157" s="76"/>
      <c r="GS157" s="76"/>
      <c r="GT157" s="76"/>
      <c r="GU157" s="76"/>
      <c r="GV157" s="76"/>
      <c r="GW157" s="76"/>
    </row>
    <row r="158" spans="7:205" ht="20.100000000000001" customHeight="1">
      <c r="G158" s="74"/>
      <c r="H158" s="74"/>
      <c r="I158" s="74"/>
      <c r="J158" s="74"/>
      <c r="K158" s="74"/>
      <c r="L158" s="74"/>
      <c r="M158" s="74"/>
      <c r="N158" s="74"/>
      <c r="O158" s="74"/>
      <c r="P158" s="74"/>
      <c r="Q158" s="74"/>
      <c r="R158" s="74"/>
      <c r="S158" s="74"/>
      <c r="T158" s="74"/>
      <c r="U158" s="74"/>
      <c r="V158" s="74"/>
      <c r="W158" s="74"/>
      <c r="X158" s="74"/>
      <c r="Y158" s="74"/>
      <c r="Z158" s="74"/>
      <c r="AA158" s="76"/>
      <c r="AB158" s="76"/>
      <c r="AC158" s="76"/>
      <c r="AD158" s="76"/>
      <c r="AE158" s="76"/>
      <c r="AF158" s="76"/>
      <c r="AG158" s="76"/>
      <c r="AH158" s="76"/>
      <c r="AI158" s="76"/>
      <c r="AJ158" s="76"/>
      <c r="AK158" s="76"/>
      <c r="AL158" s="76"/>
      <c r="AM158" s="76"/>
      <c r="AN158" s="76"/>
      <c r="AO158" s="76"/>
      <c r="AP158" s="76"/>
      <c r="AQ158" s="76"/>
      <c r="AR158" s="76"/>
      <c r="AS158" s="76"/>
      <c r="AT158" s="76"/>
      <c r="AU158" s="76"/>
      <c r="AV158" s="76"/>
      <c r="AW158" s="76"/>
      <c r="AX158" s="76"/>
      <c r="AY158" s="76"/>
      <c r="AZ158" s="76"/>
      <c r="BA158" s="76"/>
      <c r="BB158" s="76"/>
      <c r="BC158" s="76"/>
      <c r="BD158" s="76"/>
      <c r="BE158" s="76"/>
      <c r="BF158" s="76"/>
      <c r="BG158" s="76"/>
      <c r="BH158" s="76"/>
      <c r="BI158" s="76"/>
      <c r="BJ158" s="76"/>
      <c r="BK158" s="76"/>
      <c r="BL158" s="76"/>
      <c r="BM158" s="76"/>
      <c r="BN158" s="76"/>
      <c r="BO158" s="76"/>
      <c r="BP158" s="76"/>
      <c r="BQ158" s="76"/>
      <c r="BR158" s="76"/>
      <c r="BS158" s="76"/>
      <c r="BT158" s="76"/>
      <c r="BU158" s="76"/>
      <c r="BV158" s="76"/>
      <c r="BW158" s="76"/>
      <c r="BX158" s="76"/>
      <c r="BY158" s="76"/>
      <c r="BZ158" s="76"/>
      <c r="CA158" s="76"/>
      <c r="CB158" s="76"/>
      <c r="CC158" s="76"/>
      <c r="CD158" s="76"/>
      <c r="CE158" s="76"/>
      <c r="CF158" s="76"/>
      <c r="CG158" s="76"/>
      <c r="CH158" s="76"/>
      <c r="CI158" s="76"/>
      <c r="CJ158" s="76"/>
      <c r="CK158" s="76"/>
      <c r="CL158" s="76"/>
      <c r="CM158" s="76"/>
      <c r="CN158" s="76"/>
      <c r="CO158" s="76"/>
      <c r="CP158" s="76"/>
      <c r="CQ158" s="76"/>
      <c r="CR158" s="76"/>
      <c r="CS158" s="76"/>
      <c r="CT158" s="76"/>
      <c r="CU158" s="76"/>
      <c r="CV158" s="76"/>
      <c r="CW158" s="76"/>
      <c r="CX158" s="76"/>
      <c r="CY158" s="76"/>
      <c r="CZ158" s="76"/>
      <c r="DA158" s="76"/>
      <c r="DB158" s="76"/>
      <c r="DC158" s="76"/>
      <c r="DD158" s="76"/>
      <c r="DE158" s="76"/>
      <c r="DF158" s="76"/>
      <c r="DG158" s="76"/>
      <c r="DH158" s="76"/>
      <c r="DI158" s="76"/>
      <c r="DJ158" s="76"/>
      <c r="DK158" s="76"/>
      <c r="DL158" s="76"/>
      <c r="DM158" s="76"/>
      <c r="DN158" s="76"/>
      <c r="DO158" s="76"/>
      <c r="DP158" s="76"/>
      <c r="DQ158" s="76"/>
      <c r="DR158" s="76"/>
      <c r="DS158" s="76"/>
      <c r="DT158" s="76"/>
      <c r="DU158" s="76"/>
      <c r="DV158" s="76"/>
      <c r="DW158" s="76"/>
      <c r="DX158" s="76"/>
      <c r="DY158" s="76"/>
      <c r="DZ158" s="76"/>
      <c r="EA158" s="76"/>
      <c r="EB158" s="76"/>
      <c r="EC158" s="76"/>
      <c r="ED158" s="76"/>
      <c r="EE158" s="76"/>
      <c r="EF158" s="76"/>
      <c r="EG158" s="76"/>
      <c r="EH158" s="76"/>
      <c r="EI158" s="76"/>
      <c r="EJ158" s="76"/>
      <c r="EK158" s="76"/>
      <c r="EL158" s="76"/>
      <c r="EM158" s="76"/>
      <c r="EN158" s="76"/>
      <c r="EO158" s="76"/>
      <c r="EP158" s="76"/>
      <c r="EQ158" s="76"/>
      <c r="ER158" s="76"/>
      <c r="ES158" s="76"/>
      <c r="ET158" s="76"/>
      <c r="EU158" s="76"/>
      <c r="EV158" s="76"/>
      <c r="EW158" s="76"/>
      <c r="EX158" s="76"/>
      <c r="EY158" s="76"/>
      <c r="EZ158" s="76"/>
      <c r="FA158" s="76"/>
      <c r="FB158" s="76"/>
      <c r="FC158" s="76"/>
      <c r="FD158" s="76"/>
      <c r="FE158" s="76"/>
      <c r="FF158" s="76"/>
      <c r="FG158" s="76"/>
      <c r="FH158" s="76"/>
      <c r="FI158" s="76"/>
      <c r="FJ158" s="76"/>
      <c r="FK158" s="76"/>
      <c r="FL158" s="76"/>
      <c r="FM158" s="76"/>
      <c r="FN158" s="76"/>
      <c r="FO158" s="76"/>
      <c r="FP158" s="76"/>
      <c r="FQ158" s="76"/>
      <c r="FR158" s="76"/>
      <c r="FS158" s="76"/>
      <c r="FT158" s="76"/>
      <c r="FU158" s="76"/>
      <c r="FV158" s="76"/>
      <c r="FW158" s="76"/>
      <c r="FX158" s="76"/>
      <c r="FY158" s="76"/>
      <c r="FZ158" s="76"/>
      <c r="GA158" s="76"/>
      <c r="GB158" s="76"/>
      <c r="GC158" s="76"/>
      <c r="GD158" s="76"/>
      <c r="GE158" s="76"/>
      <c r="GF158" s="76"/>
      <c r="GG158" s="76"/>
      <c r="GH158" s="76"/>
      <c r="GI158" s="76"/>
      <c r="GJ158" s="76"/>
      <c r="GK158" s="76"/>
      <c r="GL158" s="76"/>
      <c r="GM158" s="76"/>
      <c r="GN158" s="76"/>
      <c r="GO158" s="76"/>
      <c r="GP158" s="76"/>
      <c r="GQ158" s="76"/>
      <c r="GR158" s="76"/>
      <c r="GS158" s="76"/>
      <c r="GT158" s="76"/>
      <c r="GU158" s="76"/>
      <c r="GV158" s="76"/>
      <c r="GW158" s="76"/>
    </row>
    <row r="159" spans="7:205" ht="20.100000000000001" customHeight="1">
      <c r="G159" s="74"/>
      <c r="H159" s="74"/>
      <c r="I159" s="74"/>
      <c r="J159" s="74"/>
      <c r="K159" s="74"/>
      <c r="L159" s="74"/>
      <c r="M159" s="74"/>
      <c r="N159" s="74"/>
      <c r="O159" s="74"/>
      <c r="P159" s="74"/>
      <c r="Q159" s="74"/>
      <c r="R159" s="74"/>
      <c r="S159" s="74"/>
      <c r="T159" s="74"/>
      <c r="U159" s="74"/>
      <c r="V159" s="74"/>
      <c r="W159" s="74"/>
      <c r="X159" s="74"/>
      <c r="Y159" s="74"/>
      <c r="Z159" s="74"/>
      <c r="AA159" s="76"/>
      <c r="AB159" s="76"/>
      <c r="AC159" s="76"/>
      <c r="AD159" s="76"/>
      <c r="AE159" s="76"/>
      <c r="AF159" s="76"/>
      <c r="AG159" s="76"/>
      <c r="AH159" s="76"/>
      <c r="AI159" s="76"/>
      <c r="AJ159" s="76"/>
      <c r="AK159" s="76"/>
      <c r="AL159" s="76"/>
      <c r="AM159" s="76"/>
      <c r="AN159" s="76"/>
      <c r="AO159" s="76"/>
      <c r="AP159" s="76"/>
      <c r="AQ159" s="76"/>
      <c r="AR159" s="76"/>
      <c r="AS159" s="76"/>
      <c r="AT159" s="76"/>
      <c r="AU159" s="76"/>
      <c r="AV159" s="76"/>
      <c r="AW159" s="76"/>
      <c r="AX159" s="76"/>
      <c r="AY159" s="76"/>
      <c r="AZ159" s="76"/>
      <c r="BA159" s="76"/>
      <c r="BB159" s="76"/>
      <c r="BC159" s="76"/>
      <c r="BD159" s="76"/>
      <c r="BE159" s="76"/>
      <c r="BF159" s="76"/>
      <c r="BG159" s="76"/>
      <c r="BH159" s="76"/>
      <c r="BI159" s="76"/>
      <c r="BJ159" s="76"/>
      <c r="BK159" s="76"/>
      <c r="BL159" s="76"/>
      <c r="BM159" s="76"/>
      <c r="BN159" s="76"/>
      <c r="BO159" s="76"/>
      <c r="BP159" s="76"/>
      <c r="BQ159" s="76"/>
      <c r="BR159" s="76"/>
      <c r="BS159" s="76"/>
      <c r="BT159" s="76"/>
      <c r="BU159" s="76"/>
      <c r="BV159" s="76"/>
      <c r="BW159" s="76"/>
      <c r="BX159" s="76"/>
      <c r="BY159" s="76"/>
      <c r="BZ159" s="76"/>
      <c r="CA159" s="76"/>
      <c r="CB159" s="76"/>
      <c r="CC159" s="76"/>
      <c r="CD159" s="76"/>
      <c r="CE159" s="76"/>
      <c r="CF159" s="76"/>
      <c r="CG159" s="76"/>
      <c r="CH159" s="76"/>
      <c r="CI159" s="76"/>
      <c r="CJ159" s="76"/>
      <c r="CK159" s="76"/>
      <c r="CL159" s="76"/>
      <c r="CM159" s="76"/>
      <c r="CN159" s="76"/>
      <c r="CO159" s="76"/>
      <c r="CP159" s="76"/>
      <c r="CQ159" s="76"/>
      <c r="CR159" s="76"/>
      <c r="CS159" s="76"/>
      <c r="CT159" s="76"/>
      <c r="CU159" s="76"/>
      <c r="CV159" s="76"/>
      <c r="CW159" s="76"/>
      <c r="CX159" s="76"/>
      <c r="CY159" s="76"/>
      <c r="CZ159" s="76"/>
      <c r="DA159" s="76"/>
      <c r="DB159" s="76"/>
      <c r="DC159" s="76"/>
      <c r="DD159" s="76"/>
      <c r="DE159" s="76"/>
      <c r="DF159" s="76"/>
      <c r="DG159" s="76"/>
      <c r="DH159" s="76"/>
      <c r="DI159" s="76"/>
      <c r="DJ159" s="76"/>
      <c r="DK159" s="76"/>
      <c r="DL159" s="76"/>
      <c r="DM159" s="76"/>
      <c r="DN159" s="76"/>
      <c r="DO159" s="76"/>
      <c r="DP159" s="76"/>
      <c r="DQ159" s="76"/>
      <c r="DR159" s="76"/>
      <c r="DS159" s="76"/>
      <c r="DT159" s="76"/>
      <c r="DU159" s="76"/>
      <c r="DV159" s="76"/>
      <c r="DW159" s="76"/>
      <c r="DX159" s="76"/>
      <c r="DY159" s="76"/>
      <c r="DZ159" s="76"/>
      <c r="EA159" s="76"/>
      <c r="EB159" s="76"/>
      <c r="EC159" s="76"/>
      <c r="ED159" s="76"/>
      <c r="EE159" s="76"/>
      <c r="EF159" s="76"/>
      <c r="EG159" s="76"/>
      <c r="EH159" s="76"/>
      <c r="EI159" s="76"/>
      <c r="EJ159" s="76"/>
      <c r="EK159" s="76"/>
      <c r="EL159" s="76"/>
      <c r="EM159" s="76"/>
      <c r="EN159" s="76"/>
      <c r="EO159" s="76"/>
      <c r="EP159" s="76"/>
      <c r="EQ159" s="76"/>
      <c r="ER159" s="76"/>
      <c r="ES159" s="76"/>
      <c r="ET159" s="76"/>
      <c r="EU159" s="76"/>
      <c r="EV159" s="76"/>
      <c r="EW159" s="76"/>
      <c r="EX159" s="76"/>
      <c r="EY159" s="76"/>
      <c r="EZ159" s="76"/>
      <c r="FA159" s="76"/>
      <c r="FB159" s="76"/>
      <c r="FC159" s="76"/>
      <c r="FD159" s="76"/>
      <c r="FE159" s="76"/>
      <c r="FF159" s="76"/>
      <c r="FG159" s="76"/>
      <c r="FH159" s="76"/>
      <c r="FI159" s="76"/>
      <c r="FJ159" s="76"/>
      <c r="FK159" s="76"/>
      <c r="FL159" s="76"/>
      <c r="FM159" s="76"/>
      <c r="FN159" s="76"/>
      <c r="FO159" s="76"/>
      <c r="FP159" s="76"/>
      <c r="FQ159" s="76"/>
      <c r="FR159" s="76"/>
      <c r="FS159" s="76"/>
      <c r="FT159" s="76"/>
      <c r="FU159" s="76"/>
      <c r="FV159" s="76"/>
      <c r="FW159" s="76"/>
      <c r="FX159" s="76"/>
      <c r="FY159" s="76"/>
      <c r="FZ159" s="76"/>
      <c r="GA159" s="76"/>
      <c r="GB159" s="76"/>
      <c r="GC159" s="76"/>
      <c r="GD159" s="76"/>
      <c r="GE159" s="76"/>
      <c r="GF159" s="76"/>
      <c r="GG159" s="76"/>
      <c r="GH159" s="76"/>
      <c r="GI159" s="76"/>
      <c r="GJ159" s="76"/>
      <c r="GK159" s="76"/>
      <c r="GL159" s="76"/>
      <c r="GM159" s="76"/>
      <c r="GN159" s="76"/>
      <c r="GO159" s="76"/>
      <c r="GP159" s="76"/>
      <c r="GQ159" s="76"/>
      <c r="GR159" s="76"/>
      <c r="GS159" s="76"/>
      <c r="GT159" s="76"/>
      <c r="GU159" s="76"/>
      <c r="GV159" s="76"/>
      <c r="GW159" s="76"/>
    </row>
    <row r="160" spans="7:205" ht="20.100000000000001" customHeight="1">
      <c r="G160" s="74"/>
      <c r="H160" s="74"/>
      <c r="I160" s="74"/>
      <c r="J160" s="74"/>
      <c r="K160" s="74"/>
      <c r="L160" s="74"/>
      <c r="M160" s="74"/>
      <c r="N160" s="74"/>
      <c r="O160" s="74"/>
      <c r="P160" s="74"/>
      <c r="Q160" s="74"/>
      <c r="R160" s="74"/>
      <c r="S160" s="74"/>
      <c r="T160" s="74"/>
      <c r="U160" s="74"/>
      <c r="V160" s="74"/>
      <c r="W160" s="74"/>
      <c r="X160" s="74"/>
      <c r="Y160" s="74"/>
      <c r="Z160" s="74"/>
      <c r="AA160" s="76"/>
      <c r="AB160" s="76"/>
      <c r="AC160" s="76"/>
      <c r="AD160" s="76"/>
      <c r="AE160" s="76"/>
      <c r="AF160" s="76"/>
      <c r="AG160" s="76"/>
      <c r="AH160" s="76"/>
      <c r="AI160" s="76"/>
      <c r="AJ160" s="76"/>
      <c r="AK160" s="76"/>
      <c r="AL160" s="76"/>
      <c r="AM160" s="76"/>
      <c r="AN160" s="76"/>
      <c r="AO160" s="76"/>
      <c r="AP160" s="76"/>
      <c r="AQ160" s="76"/>
      <c r="AR160" s="76"/>
      <c r="AS160" s="76"/>
      <c r="AT160" s="76"/>
      <c r="AU160" s="76"/>
      <c r="AV160" s="76"/>
      <c r="AW160" s="76"/>
      <c r="AX160" s="76"/>
      <c r="AY160" s="76"/>
      <c r="AZ160" s="76"/>
      <c r="BA160" s="76"/>
      <c r="BB160" s="76"/>
      <c r="BC160" s="76"/>
      <c r="BD160" s="76"/>
      <c r="BE160" s="76"/>
      <c r="BF160" s="76"/>
      <c r="BG160" s="76"/>
      <c r="BH160" s="76"/>
      <c r="BI160" s="76"/>
      <c r="BJ160" s="76"/>
      <c r="BK160" s="76"/>
      <c r="BL160" s="76"/>
      <c r="BM160" s="76"/>
      <c r="BN160" s="76"/>
      <c r="BO160" s="76"/>
      <c r="BP160" s="76"/>
      <c r="BQ160" s="76"/>
      <c r="BR160" s="76"/>
      <c r="BS160" s="76"/>
      <c r="BT160" s="76"/>
      <c r="BU160" s="76"/>
      <c r="BV160" s="76"/>
      <c r="BW160" s="76"/>
      <c r="BX160" s="76"/>
      <c r="BY160" s="76"/>
      <c r="BZ160" s="76"/>
      <c r="CA160" s="76"/>
      <c r="CB160" s="76"/>
      <c r="CC160" s="76"/>
      <c r="CD160" s="76"/>
      <c r="CE160" s="76"/>
      <c r="CF160" s="76"/>
      <c r="CG160" s="76"/>
      <c r="CH160" s="76"/>
      <c r="CI160" s="76"/>
      <c r="CJ160" s="76"/>
      <c r="CK160" s="76"/>
      <c r="CL160" s="76"/>
      <c r="CM160" s="76"/>
      <c r="CN160" s="76"/>
      <c r="CO160" s="76"/>
      <c r="CP160" s="76"/>
      <c r="CQ160" s="76"/>
      <c r="CR160" s="76"/>
      <c r="CS160" s="76"/>
      <c r="CT160" s="76"/>
      <c r="CU160" s="76"/>
      <c r="CV160" s="76"/>
      <c r="CW160" s="76"/>
      <c r="CX160" s="76"/>
      <c r="CY160" s="76"/>
      <c r="CZ160" s="76"/>
      <c r="DA160" s="76"/>
      <c r="DB160" s="76"/>
      <c r="DC160" s="76"/>
      <c r="DD160" s="76"/>
      <c r="DE160" s="76"/>
      <c r="DF160" s="76"/>
      <c r="DG160" s="76"/>
      <c r="DH160" s="76"/>
      <c r="DI160" s="76"/>
      <c r="DJ160" s="76"/>
      <c r="DK160" s="76"/>
      <c r="DL160" s="76"/>
      <c r="DM160" s="76"/>
      <c r="DN160" s="76"/>
      <c r="DO160" s="76"/>
      <c r="DP160" s="76"/>
      <c r="DQ160" s="76"/>
      <c r="DR160" s="76"/>
      <c r="DS160" s="76"/>
      <c r="DT160" s="76"/>
      <c r="DU160" s="76"/>
      <c r="DV160" s="76"/>
      <c r="DW160" s="76"/>
      <c r="DX160" s="76"/>
      <c r="DY160" s="76"/>
      <c r="DZ160" s="76"/>
      <c r="EA160" s="76"/>
      <c r="EB160" s="76"/>
      <c r="EC160" s="76"/>
      <c r="ED160" s="76"/>
      <c r="EE160" s="76"/>
      <c r="EF160" s="76"/>
      <c r="EG160" s="76"/>
      <c r="EH160" s="76"/>
      <c r="EI160" s="76"/>
      <c r="EJ160" s="76"/>
      <c r="EK160" s="76"/>
      <c r="EL160" s="76"/>
      <c r="EM160" s="76"/>
      <c r="EN160" s="76"/>
      <c r="EO160" s="76"/>
      <c r="EP160" s="76"/>
      <c r="EQ160" s="76"/>
      <c r="ER160" s="76"/>
      <c r="ES160" s="76"/>
      <c r="ET160" s="76"/>
      <c r="EU160" s="76"/>
      <c r="EV160" s="76"/>
      <c r="EW160" s="76"/>
      <c r="EX160" s="76"/>
      <c r="EY160" s="76"/>
      <c r="EZ160" s="76"/>
      <c r="FA160" s="76"/>
      <c r="FB160" s="76"/>
      <c r="FC160" s="76"/>
      <c r="FD160" s="76"/>
      <c r="FE160" s="76"/>
      <c r="FF160" s="76"/>
      <c r="FG160" s="76"/>
      <c r="FH160" s="76"/>
      <c r="FI160" s="76"/>
      <c r="FJ160" s="76"/>
      <c r="FK160" s="76"/>
      <c r="FL160" s="76"/>
      <c r="FM160" s="76"/>
      <c r="FN160" s="76"/>
      <c r="FO160" s="76"/>
      <c r="FP160" s="76"/>
      <c r="FQ160" s="76"/>
      <c r="FR160" s="76"/>
      <c r="FS160" s="76"/>
      <c r="FT160" s="76"/>
      <c r="FU160" s="76"/>
      <c r="FV160" s="76"/>
      <c r="FW160" s="76"/>
      <c r="FX160" s="76"/>
      <c r="FY160" s="76"/>
      <c r="FZ160" s="76"/>
      <c r="GA160" s="76"/>
      <c r="GB160" s="76"/>
      <c r="GC160" s="76"/>
      <c r="GD160" s="76"/>
      <c r="GE160" s="76"/>
      <c r="GF160" s="76"/>
      <c r="GG160" s="76"/>
      <c r="GH160" s="76"/>
      <c r="GI160" s="76"/>
      <c r="GJ160" s="76"/>
      <c r="GK160" s="76"/>
      <c r="GL160" s="76"/>
      <c r="GM160" s="76"/>
      <c r="GN160" s="76"/>
      <c r="GO160" s="76"/>
      <c r="GP160" s="76"/>
      <c r="GQ160" s="76"/>
      <c r="GR160" s="76"/>
      <c r="GS160" s="76"/>
      <c r="GT160" s="76"/>
      <c r="GU160" s="76"/>
      <c r="GV160" s="76"/>
      <c r="GW160" s="76"/>
    </row>
    <row r="161" spans="7:205" ht="20.100000000000001" customHeight="1">
      <c r="G161" s="74"/>
      <c r="H161" s="74"/>
      <c r="I161" s="74"/>
      <c r="J161" s="74"/>
      <c r="K161" s="74"/>
      <c r="L161" s="74"/>
      <c r="M161" s="74"/>
      <c r="N161" s="74"/>
      <c r="O161" s="74"/>
      <c r="P161" s="74"/>
      <c r="Q161" s="74"/>
      <c r="R161" s="74"/>
      <c r="S161" s="74"/>
      <c r="T161" s="74"/>
      <c r="U161" s="74"/>
      <c r="V161" s="74"/>
      <c r="W161" s="74"/>
      <c r="X161" s="74"/>
      <c r="Y161" s="74"/>
      <c r="Z161" s="74"/>
      <c r="AA161" s="76"/>
      <c r="AB161" s="76"/>
      <c r="AC161" s="76"/>
      <c r="AD161" s="76"/>
      <c r="AE161" s="76"/>
      <c r="AF161" s="76"/>
      <c r="AG161" s="76"/>
      <c r="AH161" s="76"/>
      <c r="AI161" s="76"/>
      <c r="AJ161" s="76"/>
      <c r="AK161" s="76"/>
      <c r="AL161" s="76"/>
      <c r="AM161" s="76"/>
      <c r="AN161" s="76"/>
      <c r="AO161" s="76"/>
      <c r="AP161" s="76"/>
      <c r="AQ161" s="76"/>
      <c r="AR161" s="76"/>
      <c r="AS161" s="76"/>
      <c r="AT161" s="76"/>
      <c r="AU161" s="76"/>
      <c r="AV161" s="76"/>
      <c r="AW161" s="76"/>
      <c r="AX161" s="76"/>
      <c r="AY161" s="76"/>
      <c r="AZ161" s="76"/>
      <c r="BA161" s="76"/>
      <c r="BB161" s="76"/>
      <c r="BC161" s="76"/>
      <c r="BD161" s="76"/>
      <c r="BE161" s="76"/>
      <c r="BF161" s="76"/>
      <c r="BG161" s="76"/>
      <c r="BH161" s="76"/>
      <c r="BI161" s="76"/>
      <c r="BJ161" s="76"/>
      <c r="BK161" s="76"/>
      <c r="BL161" s="76"/>
      <c r="BM161" s="76"/>
      <c r="BN161" s="76"/>
      <c r="BO161" s="76"/>
      <c r="BP161" s="76"/>
      <c r="BQ161" s="76"/>
      <c r="BR161" s="76"/>
      <c r="BS161" s="76"/>
      <c r="BT161" s="76"/>
      <c r="BU161" s="76"/>
      <c r="BV161" s="76"/>
      <c r="BW161" s="76"/>
      <c r="BX161" s="76"/>
      <c r="BY161" s="76"/>
      <c r="BZ161" s="76"/>
      <c r="CA161" s="76"/>
      <c r="CB161" s="76"/>
      <c r="CC161" s="76"/>
      <c r="CD161" s="76"/>
      <c r="CE161" s="76"/>
      <c r="CF161" s="76"/>
      <c r="CG161" s="76"/>
      <c r="CH161" s="76"/>
      <c r="CI161" s="76"/>
      <c r="CJ161" s="76"/>
      <c r="CK161" s="76"/>
      <c r="CL161" s="76"/>
      <c r="CM161" s="76"/>
      <c r="CN161" s="76"/>
      <c r="CO161" s="76"/>
      <c r="CP161" s="76"/>
      <c r="CQ161" s="76"/>
      <c r="CR161" s="76"/>
      <c r="CS161" s="76"/>
      <c r="CT161" s="76"/>
      <c r="CU161" s="76"/>
      <c r="CV161" s="76"/>
      <c r="CW161" s="76"/>
      <c r="CX161" s="76"/>
      <c r="CY161" s="76"/>
      <c r="CZ161" s="76"/>
      <c r="DA161" s="76"/>
      <c r="DB161" s="76"/>
      <c r="DC161" s="76"/>
      <c r="DD161" s="76"/>
      <c r="DE161" s="76"/>
      <c r="DF161" s="76"/>
      <c r="DG161" s="76"/>
      <c r="DH161" s="76"/>
      <c r="DI161" s="76"/>
      <c r="DJ161" s="76"/>
      <c r="DK161" s="76"/>
      <c r="DL161" s="76"/>
      <c r="DM161" s="76"/>
      <c r="DN161" s="76"/>
      <c r="DO161" s="76"/>
      <c r="DP161" s="76"/>
      <c r="DQ161" s="76"/>
      <c r="DR161" s="76"/>
      <c r="DS161" s="76"/>
      <c r="DT161" s="76"/>
      <c r="DU161" s="76"/>
      <c r="DV161" s="76"/>
      <c r="DW161" s="76"/>
      <c r="DX161" s="76"/>
      <c r="DY161" s="76"/>
      <c r="DZ161" s="76"/>
      <c r="EA161" s="76"/>
      <c r="EB161" s="76"/>
      <c r="EC161" s="76"/>
      <c r="ED161" s="76"/>
      <c r="EE161" s="76"/>
      <c r="EF161" s="76"/>
      <c r="EG161" s="76"/>
      <c r="EH161" s="76"/>
      <c r="EI161" s="76"/>
      <c r="EJ161" s="76"/>
      <c r="EK161" s="76"/>
      <c r="EL161" s="76"/>
      <c r="EM161" s="76"/>
      <c r="EN161" s="76"/>
      <c r="EO161" s="76"/>
      <c r="EP161" s="76"/>
      <c r="EQ161" s="76"/>
      <c r="ER161" s="76"/>
      <c r="ES161" s="76"/>
      <c r="ET161" s="76"/>
      <c r="EU161" s="76"/>
      <c r="EV161" s="76"/>
      <c r="EW161" s="76"/>
      <c r="EX161" s="76"/>
      <c r="EY161" s="76"/>
      <c r="EZ161" s="76"/>
      <c r="FA161" s="76"/>
      <c r="FB161" s="76"/>
      <c r="FC161" s="76"/>
      <c r="FD161" s="76"/>
      <c r="FE161" s="76"/>
      <c r="FF161" s="76"/>
      <c r="FG161" s="76"/>
      <c r="FH161" s="76"/>
      <c r="FI161" s="76"/>
      <c r="FJ161" s="76"/>
      <c r="FK161" s="76"/>
      <c r="FL161" s="76"/>
      <c r="FM161" s="76"/>
      <c r="FN161" s="76"/>
      <c r="FO161" s="76"/>
      <c r="FP161" s="76"/>
      <c r="FQ161" s="76"/>
      <c r="FR161" s="76"/>
      <c r="FS161" s="76"/>
      <c r="FT161" s="76"/>
      <c r="FU161" s="76"/>
      <c r="FV161" s="76"/>
      <c r="FW161" s="76"/>
      <c r="FX161" s="76"/>
      <c r="FY161" s="76"/>
      <c r="FZ161" s="76"/>
      <c r="GA161" s="76"/>
      <c r="GB161" s="76"/>
      <c r="GC161" s="76"/>
      <c r="GD161" s="76"/>
      <c r="GE161" s="76"/>
      <c r="GF161" s="76"/>
      <c r="GG161" s="76"/>
      <c r="GH161" s="76"/>
      <c r="GI161" s="76"/>
      <c r="GJ161" s="76"/>
      <c r="GK161" s="76"/>
      <c r="GL161" s="76"/>
      <c r="GM161" s="76"/>
      <c r="GN161" s="76"/>
      <c r="GO161" s="76"/>
      <c r="GP161" s="76"/>
      <c r="GQ161" s="76"/>
      <c r="GR161" s="76"/>
      <c r="GS161" s="76"/>
      <c r="GT161" s="76"/>
      <c r="GU161" s="76"/>
      <c r="GV161" s="76"/>
      <c r="GW161" s="76"/>
    </row>
    <row r="162" spans="7:205" ht="20.100000000000001" customHeight="1">
      <c r="G162" s="74"/>
      <c r="H162" s="74"/>
      <c r="I162" s="74"/>
      <c r="J162" s="74"/>
      <c r="K162" s="74"/>
      <c r="L162" s="74"/>
      <c r="M162" s="74"/>
      <c r="N162" s="74"/>
      <c r="O162" s="74"/>
      <c r="P162" s="74"/>
      <c r="Q162" s="74"/>
      <c r="R162" s="74"/>
      <c r="S162" s="74"/>
      <c r="T162" s="74"/>
      <c r="U162" s="74"/>
      <c r="V162" s="74"/>
      <c r="W162" s="74"/>
      <c r="X162" s="74"/>
      <c r="Y162" s="74"/>
      <c r="Z162" s="74"/>
      <c r="AA162" s="76"/>
      <c r="AB162" s="76"/>
      <c r="AC162" s="76"/>
      <c r="AD162" s="76"/>
      <c r="AE162" s="76"/>
      <c r="AF162" s="76"/>
      <c r="AG162" s="76"/>
      <c r="AH162" s="76"/>
      <c r="AI162" s="76"/>
      <c r="AJ162" s="76"/>
      <c r="AK162" s="76"/>
      <c r="AL162" s="76"/>
      <c r="AM162" s="76"/>
      <c r="AN162" s="76"/>
      <c r="AO162" s="76"/>
      <c r="AP162" s="76"/>
      <c r="AQ162" s="76"/>
      <c r="AR162" s="76"/>
      <c r="AS162" s="76"/>
      <c r="AT162" s="76"/>
      <c r="AU162" s="76"/>
      <c r="AV162" s="76"/>
      <c r="AW162" s="76"/>
      <c r="AX162" s="76"/>
      <c r="AY162" s="76"/>
      <c r="AZ162" s="76"/>
      <c r="BA162" s="76"/>
      <c r="BB162" s="76"/>
      <c r="BC162" s="76"/>
      <c r="BD162" s="76"/>
      <c r="BE162" s="76"/>
      <c r="BF162" s="76"/>
      <c r="BG162" s="76"/>
      <c r="BH162" s="76"/>
      <c r="BI162" s="76"/>
      <c r="BJ162" s="76"/>
      <c r="BK162" s="76"/>
      <c r="BL162" s="76"/>
      <c r="BM162" s="76"/>
      <c r="BN162" s="76"/>
      <c r="BO162" s="76"/>
      <c r="BP162" s="76"/>
      <c r="BQ162" s="76"/>
      <c r="BR162" s="76"/>
      <c r="BS162" s="76"/>
      <c r="BT162" s="76"/>
      <c r="BU162" s="76"/>
      <c r="BV162" s="76"/>
      <c r="BW162" s="76"/>
      <c r="BX162" s="76"/>
      <c r="BY162" s="76"/>
      <c r="BZ162" s="76"/>
      <c r="CA162" s="76"/>
      <c r="CB162" s="76"/>
      <c r="CC162" s="76"/>
      <c r="CD162" s="76"/>
      <c r="CE162" s="76"/>
      <c r="CF162" s="76"/>
      <c r="CG162" s="76"/>
      <c r="CH162" s="76"/>
      <c r="CI162" s="76"/>
      <c r="CJ162" s="76"/>
      <c r="CK162" s="76"/>
      <c r="CL162" s="76"/>
      <c r="CM162" s="76"/>
      <c r="CN162" s="76"/>
      <c r="CO162" s="76"/>
      <c r="CP162" s="76"/>
      <c r="CQ162" s="76"/>
      <c r="CR162" s="76"/>
      <c r="CS162" s="76"/>
      <c r="CT162" s="76"/>
      <c r="CU162" s="76"/>
      <c r="CV162" s="76"/>
      <c r="CW162" s="76"/>
      <c r="CX162" s="76"/>
      <c r="CY162" s="76"/>
      <c r="CZ162" s="76"/>
      <c r="DA162" s="76"/>
      <c r="DB162" s="76"/>
      <c r="DC162" s="76"/>
      <c r="DD162" s="76"/>
      <c r="DE162" s="76"/>
      <c r="DF162" s="76"/>
      <c r="DG162" s="76"/>
      <c r="DH162" s="76"/>
      <c r="DI162" s="76"/>
      <c r="DJ162" s="76"/>
      <c r="DK162" s="76"/>
      <c r="DL162" s="76"/>
      <c r="DM162" s="76"/>
      <c r="DN162" s="76"/>
      <c r="DO162" s="76"/>
      <c r="DP162" s="76"/>
      <c r="DQ162" s="76"/>
      <c r="DR162" s="76"/>
      <c r="DS162" s="76"/>
      <c r="DT162" s="76"/>
      <c r="DU162" s="76"/>
      <c r="DV162" s="76"/>
      <c r="DW162" s="76"/>
      <c r="DX162" s="76"/>
      <c r="DY162" s="76"/>
      <c r="DZ162" s="76"/>
      <c r="EA162" s="76"/>
      <c r="EB162" s="76"/>
      <c r="EC162" s="76"/>
      <c r="ED162" s="76"/>
      <c r="EE162" s="76"/>
      <c r="EF162" s="76"/>
      <c r="EG162" s="76"/>
      <c r="EH162" s="76"/>
      <c r="EI162" s="76"/>
      <c r="EJ162" s="76"/>
      <c r="EK162" s="76"/>
      <c r="EL162" s="76"/>
      <c r="EM162" s="76"/>
      <c r="EN162" s="76"/>
      <c r="EO162" s="76"/>
      <c r="EP162" s="76"/>
      <c r="EQ162" s="76"/>
      <c r="ER162" s="76"/>
      <c r="ES162" s="76"/>
      <c r="ET162" s="76"/>
      <c r="EU162" s="76"/>
      <c r="EV162" s="76"/>
      <c r="EW162" s="76"/>
      <c r="EX162" s="76"/>
      <c r="EY162" s="76"/>
      <c r="EZ162" s="76"/>
      <c r="FA162" s="76"/>
      <c r="FB162" s="76"/>
      <c r="FC162" s="76"/>
      <c r="FD162" s="76"/>
      <c r="FE162" s="76"/>
      <c r="FF162" s="76"/>
      <c r="FG162" s="76"/>
      <c r="FH162" s="76"/>
      <c r="FI162" s="76"/>
      <c r="FJ162" s="76"/>
      <c r="FK162" s="76"/>
      <c r="FL162" s="76"/>
      <c r="FM162" s="76"/>
      <c r="FN162" s="76"/>
      <c r="FO162" s="76"/>
      <c r="FP162" s="76"/>
      <c r="FQ162" s="76"/>
      <c r="FR162" s="76"/>
      <c r="FS162" s="76"/>
      <c r="FT162" s="76"/>
      <c r="FU162" s="76"/>
      <c r="FV162" s="76"/>
      <c r="FW162" s="76"/>
      <c r="FX162" s="76"/>
      <c r="FY162" s="76"/>
      <c r="FZ162" s="76"/>
      <c r="GA162" s="76"/>
      <c r="GB162" s="76"/>
      <c r="GC162" s="76"/>
      <c r="GD162" s="76"/>
      <c r="GE162" s="76"/>
      <c r="GF162" s="76"/>
      <c r="GG162" s="76"/>
      <c r="GH162" s="76"/>
      <c r="GI162" s="76"/>
      <c r="GJ162" s="76"/>
      <c r="GK162" s="76"/>
      <c r="GL162" s="76"/>
      <c r="GM162" s="76"/>
      <c r="GN162" s="76"/>
      <c r="GO162" s="76"/>
      <c r="GP162" s="76"/>
      <c r="GQ162" s="76"/>
      <c r="GR162" s="76"/>
      <c r="GS162" s="76"/>
      <c r="GT162" s="76"/>
      <c r="GU162" s="76"/>
      <c r="GV162" s="76"/>
      <c r="GW162" s="76"/>
    </row>
    <row r="163" spans="7:205" ht="20.100000000000001" customHeight="1">
      <c r="G163" s="74"/>
      <c r="H163" s="74"/>
      <c r="I163" s="74"/>
      <c r="J163" s="74"/>
      <c r="K163" s="74"/>
      <c r="L163" s="74"/>
      <c r="M163" s="74"/>
      <c r="N163" s="74"/>
      <c r="O163" s="74"/>
      <c r="P163" s="74"/>
      <c r="Q163" s="74"/>
      <c r="R163" s="74"/>
      <c r="S163" s="74"/>
      <c r="T163" s="74"/>
      <c r="U163" s="74"/>
      <c r="V163" s="74"/>
      <c r="W163" s="74"/>
      <c r="X163" s="74"/>
      <c r="Y163" s="74"/>
      <c r="Z163" s="74"/>
      <c r="AA163" s="76"/>
      <c r="AB163" s="76"/>
      <c r="AC163" s="76"/>
      <c r="AD163" s="76"/>
      <c r="AE163" s="76"/>
      <c r="AF163" s="76"/>
      <c r="AG163" s="76"/>
      <c r="AH163" s="76"/>
      <c r="AI163" s="76"/>
      <c r="AJ163" s="76"/>
      <c r="AK163" s="76"/>
      <c r="AL163" s="76"/>
      <c r="AM163" s="76"/>
      <c r="AN163" s="76"/>
      <c r="AO163" s="76"/>
      <c r="AP163" s="76"/>
      <c r="AQ163" s="76"/>
      <c r="AR163" s="76"/>
      <c r="AS163" s="76"/>
      <c r="AT163" s="76"/>
      <c r="AU163" s="76"/>
      <c r="AV163" s="76"/>
      <c r="AW163" s="76"/>
      <c r="AX163" s="76"/>
      <c r="AY163" s="76"/>
      <c r="AZ163" s="76"/>
      <c r="BA163" s="76"/>
      <c r="BB163" s="76"/>
      <c r="BC163" s="76"/>
      <c r="BD163" s="76"/>
      <c r="BE163" s="76"/>
      <c r="BF163" s="76"/>
      <c r="BG163" s="76"/>
      <c r="BH163" s="76"/>
      <c r="BI163" s="76"/>
      <c r="BJ163" s="76"/>
      <c r="BK163" s="76"/>
      <c r="BL163" s="76"/>
      <c r="BM163" s="76"/>
      <c r="BN163" s="76"/>
      <c r="BO163" s="76"/>
      <c r="BP163" s="76"/>
      <c r="BQ163" s="76"/>
      <c r="BR163" s="76"/>
      <c r="BS163" s="76"/>
      <c r="BT163" s="76"/>
      <c r="BU163" s="76"/>
      <c r="BV163" s="76"/>
      <c r="BW163" s="76"/>
      <c r="BX163" s="76"/>
      <c r="BY163" s="76"/>
      <c r="BZ163" s="76"/>
      <c r="CA163" s="76"/>
      <c r="CB163" s="76"/>
      <c r="CC163" s="76"/>
      <c r="CD163" s="76"/>
      <c r="CE163" s="76"/>
      <c r="CF163" s="76"/>
      <c r="CG163" s="76"/>
      <c r="CH163" s="76"/>
      <c r="CI163" s="76"/>
      <c r="CJ163" s="76"/>
      <c r="CK163" s="76"/>
      <c r="CL163" s="76"/>
      <c r="CM163" s="76"/>
      <c r="CN163" s="76"/>
      <c r="CO163" s="76"/>
      <c r="CP163" s="76"/>
      <c r="CQ163" s="76"/>
      <c r="CR163" s="76"/>
      <c r="CS163" s="76"/>
      <c r="CT163" s="76"/>
      <c r="CU163" s="76"/>
      <c r="CV163" s="76"/>
      <c r="CW163" s="76"/>
      <c r="CX163" s="76"/>
      <c r="CY163" s="76"/>
      <c r="CZ163" s="76"/>
      <c r="DA163" s="76"/>
      <c r="DB163" s="76"/>
      <c r="DC163" s="76"/>
      <c r="DD163" s="76"/>
      <c r="DE163" s="76"/>
      <c r="DF163" s="76"/>
      <c r="DG163" s="76"/>
      <c r="DH163" s="76"/>
      <c r="DI163" s="76"/>
      <c r="DJ163" s="76"/>
      <c r="DK163" s="76"/>
      <c r="DL163" s="76"/>
      <c r="DM163" s="76"/>
      <c r="DN163" s="76"/>
      <c r="DO163" s="76"/>
      <c r="DP163" s="76"/>
      <c r="DQ163" s="76"/>
      <c r="DR163" s="76"/>
      <c r="DS163" s="76"/>
      <c r="DT163" s="76"/>
      <c r="DU163" s="76"/>
      <c r="DV163" s="76"/>
      <c r="DW163" s="76"/>
      <c r="DX163" s="76"/>
      <c r="DY163" s="76"/>
      <c r="DZ163" s="76"/>
      <c r="EA163" s="76"/>
      <c r="EB163" s="76"/>
      <c r="EC163" s="76"/>
      <c r="ED163" s="76"/>
      <c r="EE163" s="76"/>
      <c r="EF163" s="76"/>
      <c r="EG163" s="76"/>
      <c r="EH163" s="76"/>
      <c r="EI163" s="76"/>
      <c r="EJ163" s="76"/>
      <c r="EK163" s="76"/>
      <c r="EL163" s="76"/>
      <c r="EM163" s="76"/>
      <c r="EN163" s="76"/>
      <c r="EO163" s="76"/>
      <c r="EP163" s="76"/>
      <c r="EQ163" s="76"/>
      <c r="ER163" s="76"/>
      <c r="ES163" s="76"/>
      <c r="ET163" s="76"/>
      <c r="EU163" s="76"/>
      <c r="EV163" s="76"/>
      <c r="EW163" s="76"/>
      <c r="EX163" s="76"/>
      <c r="EY163" s="76"/>
      <c r="EZ163" s="76"/>
      <c r="FA163" s="76"/>
      <c r="FB163" s="76"/>
      <c r="FC163" s="76"/>
      <c r="FD163" s="76"/>
      <c r="FE163" s="76"/>
      <c r="FF163" s="76"/>
      <c r="FG163" s="76"/>
      <c r="FH163" s="76"/>
      <c r="FI163" s="76"/>
      <c r="FJ163" s="76"/>
      <c r="FK163" s="76"/>
      <c r="FL163" s="76"/>
      <c r="FM163" s="76"/>
      <c r="FN163" s="76"/>
      <c r="FO163" s="76"/>
      <c r="FP163" s="76"/>
      <c r="FQ163" s="76"/>
      <c r="FR163" s="76"/>
      <c r="FS163" s="76"/>
      <c r="FT163" s="76"/>
      <c r="FU163" s="76"/>
      <c r="FV163" s="76"/>
      <c r="FW163" s="76"/>
      <c r="FX163" s="76"/>
      <c r="FY163" s="76"/>
      <c r="FZ163" s="76"/>
      <c r="GA163" s="76"/>
      <c r="GB163" s="76"/>
      <c r="GC163" s="76"/>
      <c r="GD163" s="76"/>
      <c r="GE163" s="76"/>
      <c r="GF163" s="76"/>
      <c r="GG163" s="76"/>
      <c r="GH163" s="76"/>
      <c r="GI163" s="76"/>
      <c r="GJ163" s="76"/>
      <c r="GK163" s="76"/>
      <c r="GL163" s="76"/>
      <c r="GM163" s="76"/>
      <c r="GN163" s="76"/>
      <c r="GO163" s="76"/>
      <c r="GP163" s="76"/>
      <c r="GQ163" s="76"/>
      <c r="GR163" s="76"/>
      <c r="GS163" s="76"/>
      <c r="GT163" s="76"/>
      <c r="GU163" s="76"/>
      <c r="GV163" s="76"/>
      <c r="GW163" s="76"/>
    </row>
    <row r="164" spans="7:205" ht="20.100000000000001" customHeight="1">
      <c r="G164" s="74"/>
      <c r="H164" s="74"/>
      <c r="I164" s="74"/>
      <c r="J164" s="74"/>
      <c r="K164" s="74"/>
      <c r="L164" s="74"/>
      <c r="M164" s="74"/>
      <c r="N164" s="74"/>
      <c r="O164" s="74"/>
      <c r="P164" s="74"/>
      <c r="Q164" s="74"/>
      <c r="R164" s="74"/>
      <c r="S164" s="74"/>
      <c r="T164" s="74"/>
      <c r="U164" s="74"/>
      <c r="V164" s="74"/>
      <c r="W164" s="74"/>
      <c r="X164" s="74"/>
      <c r="Y164" s="74"/>
      <c r="Z164" s="74"/>
      <c r="AA164" s="76"/>
      <c r="AB164" s="76"/>
      <c r="AC164" s="76"/>
      <c r="AD164" s="76"/>
      <c r="AE164" s="76"/>
      <c r="AF164" s="76"/>
      <c r="AG164" s="76"/>
      <c r="AH164" s="76"/>
      <c r="AI164" s="76"/>
      <c r="AJ164" s="76"/>
      <c r="AK164" s="76"/>
      <c r="AL164" s="76"/>
      <c r="AM164" s="76"/>
      <c r="AN164" s="76"/>
      <c r="AO164" s="76"/>
      <c r="AP164" s="76"/>
      <c r="AQ164" s="76"/>
      <c r="AR164" s="76"/>
      <c r="AS164" s="76"/>
      <c r="AT164" s="76"/>
      <c r="AU164" s="76"/>
      <c r="AV164" s="76"/>
      <c r="AW164" s="76"/>
      <c r="AX164" s="76"/>
      <c r="AY164" s="76"/>
      <c r="AZ164" s="76"/>
      <c r="BA164" s="76"/>
      <c r="BB164" s="76"/>
      <c r="BC164" s="76"/>
      <c r="BD164" s="76"/>
      <c r="BE164" s="76"/>
      <c r="BF164" s="76"/>
      <c r="BG164" s="76"/>
      <c r="BH164" s="76"/>
      <c r="BI164" s="76"/>
      <c r="BJ164" s="76"/>
      <c r="BK164" s="76"/>
      <c r="BL164" s="76"/>
      <c r="BM164" s="76"/>
      <c r="BN164" s="76"/>
      <c r="BO164" s="76"/>
      <c r="BP164" s="76"/>
      <c r="BQ164" s="76"/>
      <c r="BR164" s="76"/>
      <c r="BS164" s="76"/>
      <c r="BT164" s="76"/>
      <c r="BU164" s="76"/>
      <c r="BV164" s="76"/>
      <c r="BW164" s="76"/>
      <c r="BX164" s="76"/>
      <c r="BY164" s="76"/>
      <c r="BZ164" s="76"/>
      <c r="CA164" s="76"/>
      <c r="CB164" s="76"/>
      <c r="CC164" s="76"/>
      <c r="CD164" s="76"/>
      <c r="CE164" s="76"/>
      <c r="CF164" s="76"/>
      <c r="CG164" s="76"/>
      <c r="CH164" s="76"/>
      <c r="CI164" s="76"/>
      <c r="CJ164" s="76"/>
      <c r="CK164" s="76"/>
      <c r="CL164" s="76"/>
      <c r="CM164" s="76"/>
      <c r="CN164" s="76"/>
      <c r="CO164" s="76"/>
      <c r="CP164" s="76"/>
      <c r="CQ164" s="76"/>
      <c r="CR164" s="76"/>
      <c r="CS164" s="76"/>
      <c r="CT164" s="76"/>
      <c r="CU164" s="76"/>
      <c r="CV164" s="76"/>
      <c r="CW164" s="76"/>
      <c r="CX164" s="76"/>
      <c r="CY164" s="76"/>
      <c r="CZ164" s="76"/>
      <c r="DA164" s="76"/>
      <c r="DB164" s="76"/>
      <c r="DC164" s="76"/>
      <c r="DD164" s="76"/>
      <c r="DE164" s="76"/>
      <c r="DF164" s="76"/>
      <c r="DG164" s="76"/>
      <c r="DH164" s="76"/>
      <c r="DI164" s="76"/>
      <c r="DJ164" s="76"/>
      <c r="DK164" s="76"/>
      <c r="DL164" s="76"/>
      <c r="DM164" s="76"/>
      <c r="DN164" s="76"/>
      <c r="DO164" s="76"/>
      <c r="DP164" s="76"/>
      <c r="DQ164" s="76"/>
      <c r="DR164" s="76"/>
      <c r="DS164" s="76"/>
      <c r="DT164" s="76"/>
      <c r="DU164" s="76"/>
      <c r="DV164" s="76"/>
      <c r="DW164" s="76"/>
      <c r="DX164" s="76"/>
      <c r="DY164" s="76"/>
      <c r="DZ164" s="76"/>
      <c r="EA164" s="76"/>
      <c r="EB164" s="76"/>
      <c r="EC164" s="76"/>
      <c r="ED164" s="76"/>
      <c r="EE164" s="76"/>
      <c r="EF164" s="76"/>
      <c r="EG164" s="76"/>
      <c r="EH164" s="76"/>
      <c r="EI164" s="76"/>
      <c r="EJ164" s="76"/>
      <c r="EK164" s="76"/>
      <c r="EL164" s="76"/>
      <c r="EM164" s="76"/>
      <c r="EN164" s="76"/>
      <c r="EO164" s="76"/>
      <c r="EP164" s="76"/>
      <c r="EQ164" s="76"/>
      <c r="ER164" s="76"/>
      <c r="ES164" s="76"/>
      <c r="ET164" s="76"/>
      <c r="EU164" s="76"/>
      <c r="EV164" s="76"/>
      <c r="EW164" s="76"/>
      <c r="EX164" s="76"/>
      <c r="EY164" s="76"/>
      <c r="EZ164" s="76"/>
      <c r="FA164" s="76"/>
      <c r="FB164" s="76"/>
      <c r="FC164" s="76"/>
      <c r="FD164" s="76"/>
      <c r="FE164" s="76"/>
      <c r="FF164" s="76"/>
      <c r="FG164" s="76"/>
      <c r="FH164" s="76"/>
      <c r="FI164" s="76"/>
      <c r="FJ164" s="76"/>
      <c r="FK164" s="76"/>
      <c r="FL164" s="76"/>
      <c r="FM164" s="76"/>
      <c r="FN164" s="76"/>
      <c r="FO164" s="76"/>
      <c r="FP164" s="76"/>
      <c r="FQ164" s="76"/>
      <c r="FR164" s="76"/>
      <c r="FS164" s="76"/>
      <c r="FT164" s="76"/>
      <c r="FU164" s="76"/>
      <c r="FV164" s="76"/>
      <c r="FW164" s="76"/>
      <c r="FX164" s="76"/>
      <c r="FY164" s="76"/>
      <c r="FZ164" s="76"/>
      <c r="GA164" s="76"/>
      <c r="GB164" s="76"/>
      <c r="GC164" s="76"/>
      <c r="GD164" s="76"/>
      <c r="GE164" s="76"/>
      <c r="GF164" s="76"/>
      <c r="GG164" s="76"/>
      <c r="GH164" s="76"/>
      <c r="GI164" s="76"/>
      <c r="GJ164" s="76"/>
      <c r="GK164" s="76"/>
      <c r="GL164" s="76"/>
      <c r="GM164" s="76"/>
      <c r="GN164" s="76"/>
      <c r="GO164" s="76"/>
      <c r="GP164" s="76"/>
      <c r="GQ164" s="76"/>
      <c r="GR164" s="76"/>
      <c r="GS164" s="76"/>
      <c r="GT164" s="76"/>
      <c r="GU164" s="76"/>
      <c r="GV164" s="76"/>
      <c r="GW164" s="76"/>
    </row>
    <row r="165" spans="7:205" ht="20.100000000000001" customHeight="1">
      <c r="G165" s="74"/>
      <c r="H165" s="74"/>
      <c r="I165" s="74"/>
      <c r="J165" s="74"/>
      <c r="K165" s="74"/>
      <c r="L165" s="74"/>
      <c r="M165" s="74"/>
      <c r="N165" s="74"/>
      <c r="O165" s="74"/>
      <c r="P165" s="74"/>
      <c r="Q165" s="74"/>
      <c r="R165" s="74"/>
      <c r="S165" s="74"/>
      <c r="T165" s="74"/>
      <c r="U165" s="74"/>
      <c r="V165" s="74"/>
      <c r="W165" s="74"/>
      <c r="X165" s="74"/>
      <c r="Y165" s="74"/>
      <c r="Z165" s="74"/>
      <c r="AA165" s="76"/>
      <c r="AB165" s="76"/>
      <c r="AC165" s="76"/>
      <c r="AD165" s="76"/>
      <c r="AE165" s="76"/>
      <c r="AF165" s="76"/>
      <c r="AG165" s="76"/>
      <c r="AH165" s="76"/>
      <c r="AI165" s="76"/>
      <c r="AJ165" s="76"/>
      <c r="AK165" s="76"/>
      <c r="AL165" s="76"/>
      <c r="AM165" s="76"/>
      <c r="AN165" s="76"/>
      <c r="AO165" s="76"/>
      <c r="AP165" s="76"/>
      <c r="AQ165" s="76"/>
      <c r="AR165" s="76"/>
      <c r="AS165" s="76"/>
      <c r="AT165" s="76"/>
      <c r="AU165" s="76"/>
      <c r="AV165" s="76"/>
      <c r="AW165" s="76"/>
      <c r="AX165" s="76"/>
      <c r="AY165" s="76"/>
      <c r="AZ165" s="76"/>
      <c r="BA165" s="76"/>
      <c r="BB165" s="76"/>
      <c r="BC165" s="76"/>
      <c r="BD165" s="76"/>
      <c r="BE165" s="76"/>
      <c r="BF165" s="76"/>
      <c r="BG165" s="76"/>
      <c r="BH165" s="76"/>
      <c r="BI165" s="76"/>
      <c r="BJ165" s="76"/>
      <c r="BK165" s="76"/>
      <c r="BL165" s="76"/>
      <c r="BM165" s="76"/>
      <c r="BN165" s="76"/>
      <c r="BO165" s="76"/>
      <c r="BP165" s="76"/>
      <c r="BQ165" s="76"/>
      <c r="BR165" s="76"/>
      <c r="BS165" s="76"/>
      <c r="BT165" s="76"/>
      <c r="BU165" s="76"/>
      <c r="BV165" s="76"/>
      <c r="BW165" s="76"/>
      <c r="BX165" s="76"/>
      <c r="BY165" s="76"/>
      <c r="BZ165" s="76"/>
      <c r="CA165" s="76"/>
      <c r="CB165" s="76"/>
      <c r="CC165" s="76"/>
      <c r="CD165" s="76"/>
      <c r="CE165" s="76"/>
      <c r="CF165" s="76"/>
      <c r="CG165" s="76"/>
      <c r="CH165" s="76"/>
      <c r="CI165" s="76"/>
      <c r="CJ165" s="76"/>
      <c r="CK165" s="76"/>
      <c r="CL165" s="76"/>
      <c r="CM165" s="76"/>
      <c r="CN165" s="76"/>
      <c r="CO165" s="76"/>
      <c r="CP165" s="76"/>
      <c r="CQ165" s="76"/>
      <c r="CR165" s="76"/>
      <c r="CS165" s="76"/>
      <c r="CT165" s="76"/>
      <c r="CU165" s="76"/>
      <c r="CV165" s="76"/>
      <c r="CW165" s="76"/>
      <c r="CX165" s="76"/>
      <c r="CY165" s="76"/>
      <c r="CZ165" s="76"/>
      <c r="DA165" s="76"/>
      <c r="DB165" s="76"/>
      <c r="DC165" s="76"/>
      <c r="DD165" s="76"/>
      <c r="DE165" s="76"/>
      <c r="DF165" s="76"/>
      <c r="DG165" s="76"/>
      <c r="DH165" s="76"/>
      <c r="DI165" s="76"/>
      <c r="DJ165" s="76"/>
      <c r="DK165" s="76"/>
      <c r="DL165" s="76"/>
      <c r="DM165" s="76"/>
      <c r="DN165" s="76"/>
      <c r="DO165" s="76"/>
      <c r="DP165" s="76"/>
      <c r="DQ165" s="76"/>
      <c r="DR165" s="76"/>
      <c r="DS165" s="76"/>
      <c r="DT165" s="76"/>
      <c r="DU165" s="76"/>
      <c r="DV165" s="76"/>
      <c r="DW165" s="76"/>
      <c r="DX165" s="76"/>
      <c r="DY165" s="76"/>
      <c r="DZ165" s="76"/>
      <c r="EA165" s="76"/>
      <c r="EB165" s="76"/>
      <c r="EC165" s="76"/>
      <c r="ED165" s="76"/>
      <c r="EE165" s="76"/>
      <c r="EF165" s="76"/>
      <c r="EG165" s="76"/>
      <c r="EH165" s="76"/>
      <c r="EI165" s="76"/>
      <c r="EJ165" s="76"/>
      <c r="EK165" s="76"/>
      <c r="EL165" s="76"/>
      <c r="EM165" s="76"/>
      <c r="EN165" s="76"/>
      <c r="EO165" s="76"/>
      <c r="EP165" s="76"/>
      <c r="EQ165" s="76"/>
      <c r="ER165" s="76"/>
      <c r="ES165" s="76"/>
      <c r="ET165" s="76"/>
      <c r="EU165" s="76"/>
      <c r="EV165" s="76"/>
      <c r="EW165" s="76"/>
      <c r="EX165" s="76"/>
      <c r="EY165" s="76"/>
      <c r="EZ165" s="76"/>
      <c r="FA165" s="76"/>
      <c r="FB165" s="76"/>
      <c r="FC165" s="76"/>
      <c r="FD165" s="76"/>
      <c r="FE165" s="76"/>
      <c r="FF165" s="76"/>
      <c r="FG165" s="76"/>
      <c r="FH165" s="76"/>
      <c r="FI165" s="76"/>
      <c r="FJ165" s="76"/>
      <c r="FK165" s="76"/>
      <c r="FL165" s="76"/>
      <c r="FM165" s="76"/>
      <c r="FN165" s="76"/>
      <c r="FO165" s="76"/>
      <c r="FP165" s="76"/>
      <c r="FQ165" s="76"/>
      <c r="FR165" s="76"/>
      <c r="FS165" s="76"/>
      <c r="FT165" s="76"/>
      <c r="FU165" s="76"/>
      <c r="FV165" s="76"/>
      <c r="FW165" s="76"/>
      <c r="FX165" s="76"/>
      <c r="FY165" s="76"/>
      <c r="FZ165" s="76"/>
      <c r="GA165" s="76"/>
      <c r="GB165" s="76"/>
      <c r="GC165" s="76"/>
      <c r="GD165" s="76"/>
      <c r="GE165" s="76"/>
      <c r="GF165" s="76"/>
      <c r="GG165" s="76"/>
      <c r="GH165" s="76"/>
      <c r="GI165" s="76"/>
      <c r="GJ165" s="76"/>
      <c r="GK165" s="76"/>
      <c r="GL165" s="76"/>
      <c r="GM165" s="76"/>
      <c r="GN165" s="76"/>
      <c r="GO165" s="76"/>
      <c r="GP165" s="76"/>
      <c r="GQ165" s="76"/>
      <c r="GR165" s="76"/>
      <c r="GS165" s="76"/>
      <c r="GT165" s="76"/>
      <c r="GU165" s="76"/>
      <c r="GV165" s="76"/>
      <c r="GW165" s="76"/>
    </row>
    <row r="166" spans="7:205" ht="20.100000000000001" customHeight="1">
      <c r="G166" s="74"/>
      <c r="H166" s="74"/>
      <c r="I166" s="74"/>
      <c r="J166" s="74"/>
      <c r="K166" s="74"/>
      <c r="L166" s="74"/>
      <c r="M166" s="74"/>
      <c r="N166" s="74"/>
      <c r="O166" s="74"/>
      <c r="P166" s="74"/>
      <c r="Q166" s="74"/>
      <c r="R166" s="74"/>
      <c r="S166" s="74"/>
      <c r="T166" s="74"/>
      <c r="U166" s="74"/>
      <c r="V166" s="74"/>
      <c r="W166" s="74"/>
      <c r="X166" s="74"/>
      <c r="Y166" s="74"/>
      <c r="Z166" s="74"/>
      <c r="AA166" s="76"/>
      <c r="AB166" s="76"/>
      <c r="AC166" s="76"/>
      <c r="AD166" s="76"/>
      <c r="AE166" s="76"/>
      <c r="AF166" s="76"/>
      <c r="AG166" s="76"/>
      <c r="AH166" s="76"/>
      <c r="AI166" s="76"/>
      <c r="AJ166" s="76"/>
      <c r="AK166" s="76"/>
      <c r="AL166" s="76"/>
      <c r="AM166" s="76"/>
      <c r="AN166" s="76"/>
      <c r="AO166" s="76"/>
      <c r="AP166" s="76"/>
      <c r="AQ166" s="76"/>
      <c r="AR166" s="76"/>
      <c r="AS166" s="76"/>
      <c r="AT166" s="76"/>
      <c r="AU166" s="76"/>
      <c r="AV166" s="76"/>
      <c r="AW166" s="76"/>
      <c r="AX166" s="76"/>
      <c r="AY166" s="76"/>
      <c r="AZ166" s="76"/>
      <c r="BA166" s="76"/>
      <c r="BB166" s="76"/>
      <c r="BC166" s="76"/>
      <c r="BD166" s="76"/>
      <c r="BE166" s="76"/>
      <c r="BF166" s="76"/>
      <c r="BG166" s="76"/>
      <c r="BH166" s="76"/>
      <c r="BI166" s="76"/>
      <c r="BJ166" s="76"/>
      <c r="BK166" s="76"/>
      <c r="BL166" s="76"/>
      <c r="BM166" s="76"/>
      <c r="BN166" s="76"/>
      <c r="BO166" s="76"/>
      <c r="BP166" s="76"/>
      <c r="BQ166" s="76"/>
      <c r="BR166" s="76"/>
      <c r="BS166" s="76"/>
      <c r="BT166" s="76"/>
      <c r="BU166" s="76"/>
      <c r="BV166" s="76"/>
      <c r="BW166" s="76"/>
      <c r="BX166" s="76"/>
      <c r="BY166" s="76"/>
      <c r="BZ166" s="76"/>
      <c r="CA166" s="76"/>
      <c r="CB166" s="76"/>
      <c r="CC166" s="76"/>
      <c r="CD166" s="76"/>
      <c r="CE166" s="76"/>
      <c r="CF166" s="76"/>
      <c r="CG166" s="76"/>
      <c r="CH166" s="76"/>
      <c r="CI166" s="76"/>
      <c r="CJ166" s="76"/>
      <c r="CK166" s="76"/>
      <c r="CL166" s="76"/>
      <c r="CM166" s="76"/>
      <c r="CN166" s="76"/>
      <c r="CO166" s="76"/>
      <c r="CP166" s="76"/>
      <c r="CQ166" s="76"/>
      <c r="CR166" s="76"/>
      <c r="CS166" s="76"/>
      <c r="CT166" s="76"/>
      <c r="CU166" s="76"/>
      <c r="CV166" s="76"/>
      <c r="CW166" s="76"/>
      <c r="CX166" s="76"/>
      <c r="CY166" s="76"/>
      <c r="CZ166" s="76"/>
      <c r="DA166" s="76"/>
      <c r="DB166" s="76"/>
      <c r="DC166" s="76"/>
      <c r="DD166" s="76"/>
      <c r="DE166" s="76"/>
      <c r="DF166" s="76"/>
      <c r="DG166" s="76"/>
      <c r="DH166" s="76"/>
      <c r="DI166" s="76"/>
      <c r="DJ166" s="76"/>
      <c r="DK166" s="76"/>
      <c r="DL166" s="76"/>
      <c r="DM166" s="76"/>
      <c r="DN166" s="76"/>
      <c r="DO166" s="76"/>
      <c r="DP166" s="76"/>
      <c r="DQ166" s="76"/>
      <c r="DR166" s="76"/>
      <c r="DS166" s="76"/>
      <c r="DT166" s="76"/>
      <c r="DU166" s="76"/>
      <c r="DV166" s="76"/>
      <c r="DW166" s="76"/>
      <c r="DX166" s="76"/>
      <c r="DY166" s="76"/>
      <c r="DZ166" s="76"/>
      <c r="EA166" s="76"/>
      <c r="EB166" s="76"/>
      <c r="EC166" s="76"/>
      <c r="ED166" s="76"/>
      <c r="EE166" s="76"/>
      <c r="EF166" s="76"/>
      <c r="EG166" s="76"/>
      <c r="EH166" s="76"/>
      <c r="EI166" s="76"/>
      <c r="EJ166" s="76"/>
      <c r="EK166" s="76"/>
      <c r="EL166" s="76"/>
      <c r="EM166" s="76"/>
      <c r="EN166" s="76"/>
      <c r="EO166" s="76"/>
      <c r="EP166" s="76"/>
      <c r="EQ166" s="76"/>
      <c r="ER166" s="76"/>
      <c r="ES166" s="76"/>
      <c r="ET166" s="76"/>
      <c r="EU166" s="76"/>
      <c r="EV166" s="76"/>
      <c r="EW166" s="76"/>
      <c r="EX166" s="76"/>
      <c r="EY166" s="76"/>
      <c r="EZ166" s="76"/>
      <c r="FA166" s="76"/>
      <c r="FB166" s="76"/>
      <c r="FC166" s="76"/>
      <c r="FD166" s="76"/>
      <c r="FE166" s="76"/>
      <c r="FF166" s="76"/>
      <c r="FG166" s="76"/>
      <c r="FH166" s="76"/>
      <c r="FI166" s="76"/>
      <c r="FJ166" s="76"/>
      <c r="FK166" s="76"/>
      <c r="FL166" s="76"/>
      <c r="FM166" s="76"/>
      <c r="FN166" s="76"/>
      <c r="FO166" s="76"/>
      <c r="FP166" s="76"/>
      <c r="FQ166" s="76"/>
      <c r="FR166" s="76"/>
      <c r="FS166" s="76"/>
      <c r="FT166" s="76"/>
      <c r="FU166" s="76"/>
      <c r="FV166" s="76"/>
      <c r="FW166" s="76"/>
      <c r="FX166" s="76"/>
      <c r="FY166" s="76"/>
      <c r="FZ166" s="76"/>
      <c r="GA166" s="76"/>
      <c r="GB166" s="76"/>
      <c r="GC166" s="76"/>
      <c r="GD166" s="76"/>
      <c r="GE166" s="76"/>
      <c r="GF166" s="76"/>
      <c r="GG166" s="76"/>
      <c r="GH166" s="76"/>
      <c r="GI166" s="76"/>
      <c r="GJ166" s="76"/>
      <c r="GK166" s="76"/>
      <c r="GL166" s="76"/>
      <c r="GM166" s="76"/>
      <c r="GN166" s="76"/>
      <c r="GO166" s="76"/>
      <c r="GP166" s="76"/>
      <c r="GQ166" s="76"/>
      <c r="GR166" s="76"/>
      <c r="GS166" s="76"/>
      <c r="GT166" s="76"/>
      <c r="GU166" s="76"/>
      <c r="GV166" s="76"/>
      <c r="GW166" s="76"/>
    </row>
    <row r="167" spans="7:205" ht="20.100000000000001" customHeight="1">
      <c r="G167" s="74"/>
      <c r="H167" s="74"/>
      <c r="I167" s="74"/>
      <c r="J167" s="74"/>
      <c r="K167" s="74"/>
      <c r="L167" s="74"/>
      <c r="M167" s="74"/>
      <c r="N167" s="74"/>
      <c r="O167" s="74"/>
      <c r="P167" s="74"/>
      <c r="Q167" s="74"/>
      <c r="R167" s="74"/>
      <c r="S167" s="74"/>
      <c r="T167" s="74"/>
      <c r="U167" s="74"/>
      <c r="V167" s="74"/>
      <c r="W167" s="74"/>
      <c r="X167" s="74"/>
      <c r="Y167" s="74"/>
      <c r="Z167" s="74"/>
      <c r="AA167" s="76"/>
      <c r="AB167" s="76"/>
      <c r="AC167" s="76"/>
      <c r="AD167" s="76"/>
      <c r="AE167" s="76"/>
      <c r="AF167" s="76"/>
      <c r="AG167" s="76"/>
      <c r="AH167" s="76"/>
      <c r="AI167" s="76"/>
      <c r="AJ167" s="76"/>
      <c r="AK167" s="76"/>
      <c r="AL167" s="76"/>
      <c r="AM167" s="76"/>
      <c r="AN167" s="76"/>
      <c r="AO167" s="76"/>
      <c r="AP167" s="76"/>
      <c r="AQ167" s="76"/>
      <c r="AR167" s="76"/>
      <c r="AS167" s="76"/>
      <c r="AT167" s="76"/>
      <c r="AU167" s="76"/>
      <c r="AV167" s="76"/>
      <c r="AW167" s="76"/>
      <c r="AX167" s="76"/>
      <c r="AY167" s="76"/>
      <c r="AZ167" s="76"/>
      <c r="BA167" s="76"/>
      <c r="BB167" s="76"/>
      <c r="BC167" s="76"/>
      <c r="BD167" s="76"/>
      <c r="BE167" s="76"/>
      <c r="BF167" s="76"/>
      <c r="BG167" s="76"/>
      <c r="BH167" s="76"/>
      <c r="BI167" s="76"/>
      <c r="BJ167" s="76"/>
      <c r="BK167" s="76"/>
      <c r="BL167" s="76"/>
      <c r="BM167" s="76"/>
      <c r="BN167" s="76"/>
      <c r="BO167" s="76"/>
      <c r="BP167" s="76"/>
      <c r="BQ167" s="76"/>
      <c r="BR167" s="76"/>
      <c r="BS167" s="76"/>
      <c r="BT167" s="76"/>
      <c r="BU167" s="76"/>
      <c r="BV167" s="76"/>
      <c r="BW167" s="76"/>
      <c r="BX167" s="76"/>
      <c r="BY167" s="76"/>
      <c r="BZ167" s="76"/>
      <c r="CA167" s="76"/>
      <c r="CB167" s="76"/>
      <c r="CC167" s="76"/>
      <c r="CD167" s="76"/>
      <c r="CE167" s="76"/>
      <c r="CF167" s="76"/>
      <c r="CG167" s="76"/>
      <c r="CH167" s="76"/>
      <c r="CI167" s="76"/>
      <c r="CJ167" s="76"/>
      <c r="CK167" s="76"/>
      <c r="CL167" s="76"/>
      <c r="CM167" s="76"/>
      <c r="CN167" s="76"/>
      <c r="CO167" s="76"/>
      <c r="CP167" s="76"/>
      <c r="CQ167" s="76"/>
      <c r="CR167" s="76"/>
      <c r="CS167" s="76"/>
      <c r="CT167" s="76"/>
      <c r="CU167" s="76"/>
      <c r="CV167" s="76"/>
      <c r="CW167" s="76"/>
      <c r="CX167" s="76"/>
      <c r="CY167" s="76"/>
      <c r="CZ167" s="76"/>
      <c r="DA167" s="76"/>
      <c r="DB167" s="76"/>
      <c r="DC167" s="76"/>
      <c r="DD167" s="76"/>
      <c r="DE167" s="76"/>
      <c r="DF167" s="76"/>
      <c r="DG167" s="76"/>
      <c r="DH167" s="76"/>
      <c r="DI167" s="76"/>
      <c r="DJ167" s="76"/>
      <c r="DK167" s="76"/>
      <c r="DL167" s="76"/>
      <c r="DM167" s="76"/>
      <c r="DN167" s="76"/>
      <c r="DO167" s="76"/>
      <c r="DP167" s="76"/>
      <c r="DQ167" s="76"/>
      <c r="DR167" s="76"/>
      <c r="DS167" s="76"/>
      <c r="DT167" s="76"/>
      <c r="DU167" s="76"/>
      <c r="DV167" s="76"/>
      <c r="DW167" s="76"/>
      <c r="DX167" s="76"/>
      <c r="DY167" s="76"/>
      <c r="DZ167" s="76"/>
      <c r="EA167" s="76"/>
      <c r="EB167" s="76"/>
      <c r="EC167" s="76"/>
      <c r="ED167" s="76"/>
      <c r="EE167" s="76"/>
      <c r="EF167" s="76"/>
      <c r="EG167" s="76"/>
      <c r="EH167" s="76"/>
      <c r="EI167" s="76"/>
      <c r="EJ167" s="76"/>
      <c r="EK167" s="76"/>
      <c r="EL167" s="76"/>
      <c r="EM167" s="76"/>
      <c r="EN167" s="76"/>
      <c r="EO167" s="76"/>
      <c r="EP167" s="76"/>
      <c r="EQ167" s="76"/>
      <c r="ER167" s="76"/>
      <c r="ES167" s="76"/>
      <c r="ET167" s="76"/>
      <c r="EU167" s="76"/>
      <c r="EV167" s="76"/>
      <c r="EW167" s="76"/>
      <c r="EX167" s="76"/>
      <c r="EY167" s="76"/>
      <c r="EZ167" s="76"/>
      <c r="FA167" s="76"/>
      <c r="FB167" s="76"/>
      <c r="FC167" s="76"/>
      <c r="FD167" s="76"/>
      <c r="FE167" s="76"/>
      <c r="FF167" s="76"/>
      <c r="FG167" s="76"/>
      <c r="FH167" s="76"/>
      <c r="FI167" s="76"/>
      <c r="FJ167" s="76"/>
      <c r="FK167" s="76"/>
      <c r="FL167" s="76"/>
      <c r="FM167" s="76"/>
      <c r="FN167" s="76"/>
      <c r="FO167" s="76"/>
      <c r="FP167" s="76"/>
      <c r="FQ167" s="76"/>
      <c r="FR167" s="76"/>
      <c r="FS167" s="76"/>
      <c r="FT167" s="76"/>
      <c r="FU167" s="76"/>
      <c r="FV167" s="76"/>
      <c r="FW167" s="76"/>
      <c r="FX167" s="76"/>
      <c r="FY167" s="76"/>
      <c r="FZ167" s="76"/>
      <c r="GA167" s="76"/>
      <c r="GB167" s="76"/>
      <c r="GC167" s="76"/>
      <c r="GD167" s="76"/>
      <c r="GE167" s="76"/>
      <c r="GF167" s="76"/>
      <c r="GG167" s="76"/>
      <c r="GH167" s="76"/>
      <c r="GI167" s="76"/>
      <c r="GJ167" s="76"/>
      <c r="GK167" s="76"/>
      <c r="GL167" s="76"/>
      <c r="GM167" s="76"/>
      <c r="GN167" s="76"/>
      <c r="GO167" s="76"/>
      <c r="GP167" s="76"/>
      <c r="GQ167" s="76"/>
      <c r="GR167" s="76"/>
      <c r="GS167" s="76"/>
      <c r="GT167" s="76"/>
      <c r="GU167" s="76"/>
      <c r="GV167" s="76"/>
      <c r="GW167" s="76"/>
    </row>
    <row r="168" spans="7:205" ht="20.100000000000001" customHeight="1">
      <c r="G168" s="74"/>
      <c r="H168" s="74"/>
      <c r="I168" s="74"/>
      <c r="J168" s="74"/>
      <c r="K168" s="74"/>
      <c r="L168" s="74"/>
      <c r="M168" s="74"/>
      <c r="N168" s="74"/>
      <c r="O168" s="74"/>
      <c r="P168" s="74"/>
      <c r="Q168" s="74"/>
      <c r="R168" s="74"/>
      <c r="S168" s="74"/>
      <c r="T168" s="74"/>
      <c r="U168" s="74"/>
      <c r="V168" s="74"/>
      <c r="W168" s="74"/>
      <c r="X168" s="74"/>
      <c r="Y168" s="74"/>
      <c r="Z168" s="74"/>
      <c r="AA168" s="76"/>
      <c r="AB168" s="76"/>
      <c r="AC168" s="76"/>
      <c r="AD168" s="76"/>
      <c r="AE168" s="76"/>
      <c r="AF168" s="76"/>
      <c r="AG168" s="76"/>
      <c r="AH168" s="76"/>
      <c r="AI168" s="76"/>
      <c r="AJ168" s="76"/>
      <c r="AK168" s="76"/>
      <c r="AL168" s="76"/>
      <c r="AM168" s="76"/>
      <c r="AN168" s="76"/>
      <c r="AO168" s="76"/>
      <c r="AP168" s="76"/>
      <c r="AQ168" s="76"/>
      <c r="AR168" s="76"/>
      <c r="AS168" s="76"/>
      <c r="AT168" s="76"/>
      <c r="AU168" s="76"/>
      <c r="AV168" s="76"/>
      <c r="AW168" s="76"/>
      <c r="AX168" s="76"/>
      <c r="AY168" s="76"/>
      <c r="AZ168" s="76"/>
      <c r="BA168" s="76"/>
      <c r="BB168" s="76"/>
      <c r="BC168" s="76"/>
      <c r="BD168" s="76"/>
      <c r="BE168" s="76"/>
      <c r="BF168" s="76"/>
      <c r="BG168" s="76"/>
      <c r="BH168" s="76"/>
      <c r="BI168" s="76"/>
      <c r="BJ168" s="76"/>
      <c r="BK168" s="76"/>
      <c r="BL168" s="76"/>
      <c r="BM168" s="76"/>
      <c r="BN168" s="76"/>
      <c r="BO168" s="76"/>
      <c r="BP168" s="76"/>
      <c r="BQ168" s="76"/>
      <c r="BR168" s="76"/>
      <c r="BS168" s="76"/>
      <c r="BT168" s="76"/>
      <c r="BU168" s="76"/>
      <c r="BV168" s="76"/>
      <c r="BW168" s="76"/>
      <c r="BX168" s="76"/>
      <c r="BY168" s="76"/>
      <c r="BZ168" s="76"/>
      <c r="CA168" s="76"/>
      <c r="CB168" s="76"/>
      <c r="CC168" s="76"/>
      <c r="CD168" s="76"/>
      <c r="CE168" s="76"/>
      <c r="CF168" s="76"/>
      <c r="CG168" s="76"/>
      <c r="CH168" s="76"/>
      <c r="CI168" s="76"/>
      <c r="CJ168" s="76"/>
      <c r="CK168" s="76"/>
      <c r="CL168" s="76"/>
      <c r="CM168" s="76"/>
      <c r="CN168" s="76"/>
      <c r="CO168" s="76"/>
      <c r="CP168" s="76"/>
      <c r="CQ168" s="76"/>
      <c r="CR168" s="76"/>
      <c r="CS168" s="76"/>
      <c r="CT168" s="76"/>
      <c r="CU168" s="76"/>
      <c r="CV168" s="76"/>
      <c r="CW168" s="76"/>
      <c r="CX168" s="76"/>
      <c r="CY168" s="76"/>
      <c r="CZ168" s="76"/>
      <c r="DA168" s="76"/>
      <c r="DB168" s="76"/>
      <c r="DC168" s="76"/>
      <c r="DD168" s="76"/>
      <c r="DE168" s="76"/>
      <c r="DF168" s="76"/>
      <c r="DG168" s="76"/>
      <c r="DH168" s="76"/>
      <c r="DI168" s="76"/>
      <c r="DJ168" s="76"/>
      <c r="DK168" s="76"/>
      <c r="DL168" s="76"/>
      <c r="DM168" s="76"/>
      <c r="DN168" s="76"/>
      <c r="DO168" s="76"/>
      <c r="DP168" s="76"/>
      <c r="DQ168" s="76"/>
      <c r="DR168" s="76"/>
      <c r="DS168" s="76"/>
      <c r="DT168" s="76"/>
      <c r="DU168" s="76"/>
      <c r="DV168" s="76"/>
      <c r="DW168" s="76"/>
      <c r="DX168" s="76"/>
      <c r="DY168" s="76"/>
      <c r="DZ168" s="76"/>
      <c r="EA168" s="76"/>
      <c r="EB168" s="76"/>
      <c r="EC168" s="76"/>
      <c r="ED168" s="76"/>
      <c r="EE168" s="76"/>
      <c r="EF168" s="76"/>
      <c r="EG168" s="76"/>
      <c r="EH168" s="76"/>
      <c r="EI168" s="76"/>
      <c r="EJ168" s="76"/>
      <c r="EK168" s="76"/>
      <c r="EL168" s="76"/>
      <c r="EM168" s="76"/>
      <c r="EN168" s="76"/>
      <c r="EO168" s="76"/>
      <c r="EP168" s="76"/>
      <c r="EQ168" s="76"/>
      <c r="ER168" s="76"/>
      <c r="ES168" s="76"/>
      <c r="ET168" s="76"/>
      <c r="EU168" s="76"/>
      <c r="EV168" s="76"/>
      <c r="EW168" s="76"/>
      <c r="EX168" s="76"/>
      <c r="EY168" s="76"/>
      <c r="EZ168" s="76"/>
      <c r="FA168" s="76"/>
      <c r="FB168" s="76"/>
      <c r="FC168" s="76"/>
      <c r="FD168" s="76"/>
      <c r="FE168" s="76"/>
      <c r="FF168" s="76"/>
      <c r="FG168" s="76"/>
      <c r="FH168" s="76"/>
      <c r="FI168" s="76"/>
      <c r="FJ168" s="76"/>
      <c r="FK168" s="76"/>
      <c r="FL168" s="76"/>
      <c r="FM168" s="76"/>
      <c r="FN168" s="76"/>
      <c r="FO168" s="76"/>
      <c r="FP168" s="76"/>
      <c r="FQ168" s="76"/>
      <c r="FR168" s="76"/>
      <c r="FS168" s="76"/>
      <c r="FT168" s="76"/>
      <c r="FU168" s="76"/>
      <c r="FV168" s="76"/>
      <c r="FW168" s="76"/>
      <c r="FX168" s="76"/>
      <c r="FY168" s="76"/>
      <c r="FZ168" s="76"/>
      <c r="GA168" s="76"/>
      <c r="GB168" s="76"/>
      <c r="GC168" s="76"/>
      <c r="GD168" s="76"/>
      <c r="GE168" s="76"/>
      <c r="GF168" s="76"/>
      <c r="GG168" s="76"/>
      <c r="GH168" s="76"/>
      <c r="GI168" s="76"/>
      <c r="GJ168" s="76"/>
      <c r="GK168" s="76"/>
      <c r="GL168" s="76"/>
      <c r="GM168" s="76"/>
      <c r="GN168" s="76"/>
      <c r="GO168" s="76"/>
      <c r="GP168" s="76"/>
      <c r="GQ168" s="76"/>
      <c r="GR168" s="76"/>
      <c r="GS168" s="76"/>
      <c r="GT168" s="76"/>
      <c r="GU168" s="76"/>
      <c r="GV168" s="76"/>
      <c r="GW168" s="76"/>
    </row>
    <row r="169" spans="7:205" ht="20.100000000000001" customHeight="1">
      <c r="G169" s="74"/>
      <c r="H169" s="74"/>
      <c r="I169" s="74"/>
      <c r="J169" s="74"/>
      <c r="K169" s="74"/>
      <c r="L169" s="74"/>
      <c r="M169" s="74"/>
      <c r="N169" s="74"/>
      <c r="O169" s="74"/>
      <c r="P169" s="74"/>
      <c r="Q169" s="74"/>
      <c r="R169" s="74"/>
      <c r="S169" s="74"/>
      <c r="T169" s="74"/>
      <c r="U169" s="74"/>
      <c r="V169" s="74"/>
      <c r="W169" s="74"/>
      <c r="X169" s="74"/>
      <c r="Y169" s="74"/>
      <c r="Z169" s="74"/>
      <c r="AA169" s="76"/>
      <c r="AB169" s="76"/>
      <c r="AC169" s="76"/>
      <c r="AD169" s="76"/>
      <c r="AE169" s="76"/>
      <c r="AF169" s="76"/>
      <c r="AG169" s="76"/>
      <c r="AH169" s="76"/>
      <c r="AI169" s="76"/>
      <c r="AJ169" s="76"/>
      <c r="AK169" s="76"/>
      <c r="AL169" s="76"/>
      <c r="AM169" s="76"/>
      <c r="AN169" s="76"/>
      <c r="AO169" s="76"/>
      <c r="AP169" s="76"/>
      <c r="AQ169" s="76"/>
      <c r="AR169" s="76"/>
      <c r="AS169" s="76"/>
      <c r="AT169" s="76"/>
      <c r="AU169" s="76"/>
      <c r="AV169" s="76"/>
      <c r="AW169" s="76"/>
      <c r="AX169" s="76"/>
      <c r="AY169" s="76"/>
      <c r="AZ169" s="76"/>
      <c r="BA169" s="76"/>
      <c r="BB169" s="76"/>
      <c r="BC169" s="76"/>
      <c r="BD169" s="76"/>
      <c r="BE169" s="76"/>
      <c r="BF169" s="76"/>
      <c r="BG169" s="76"/>
      <c r="BH169" s="76"/>
      <c r="BI169" s="76"/>
      <c r="BJ169" s="76"/>
      <c r="BK169" s="76"/>
      <c r="BL169" s="76"/>
      <c r="BM169" s="76"/>
      <c r="BN169" s="76"/>
      <c r="BO169" s="76"/>
      <c r="BP169" s="76"/>
      <c r="BQ169" s="76"/>
      <c r="BR169" s="76"/>
      <c r="BS169" s="76"/>
      <c r="BT169" s="76"/>
      <c r="BU169" s="76"/>
      <c r="BV169" s="76"/>
      <c r="BW169" s="76"/>
      <c r="BX169" s="76"/>
      <c r="BY169" s="76"/>
      <c r="BZ169" s="76"/>
      <c r="CA169" s="76"/>
      <c r="CB169" s="76"/>
      <c r="CC169" s="76"/>
      <c r="CD169" s="76"/>
      <c r="CE169" s="76"/>
      <c r="CF169" s="76"/>
      <c r="CG169" s="76"/>
      <c r="CH169" s="76"/>
      <c r="CI169" s="76"/>
      <c r="CJ169" s="76"/>
      <c r="CK169" s="76"/>
      <c r="CL169" s="76"/>
      <c r="CM169" s="76"/>
      <c r="CN169" s="76"/>
      <c r="CO169" s="76"/>
      <c r="CP169" s="76"/>
      <c r="CQ169" s="76"/>
      <c r="CR169" s="76"/>
      <c r="CS169" s="76"/>
      <c r="CT169" s="76"/>
      <c r="CU169" s="76"/>
      <c r="CV169" s="76"/>
      <c r="CW169" s="76"/>
      <c r="CX169" s="76"/>
      <c r="CY169" s="76"/>
      <c r="CZ169" s="76"/>
      <c r="DA169" s="76"/>
      <c r="DB169" s="76"/>
      <c r="DC169" s="76"/>
      <c r="DD169" s="76"/>
      <c r="DE169" s="76"/>
      <c r="DF169" s="76"/>
      <c r="DG169" s="76"/>
      <c r="DH169" s="76"/>
      <c r="DI169" s="76"/>
      <c r="DJ169" s="76"/>
      <c r="DK169" s="76"/>
      <c r="DL169" s="76"/>
      <c r="DM169" s="76"/>
      <c r="DN169" s="76"/>
      <c r="DO169" s="76"/>
      <c r="DP169" s="76"/>
      <c r="DQ169" s="76"/>
      <c r="DR169" s="76"/>
      <c r="DS169" s="76"/>
      <c r="DT169" s="76"/>
      <c r="DU169" s="76"/>
      <c r="DV169" s="76"/>
      <c r="DW169" s="76"/>
      <c r="DX169" s="76"/>
      <c r="DY169" s="76"/>
      <c r="DZ169" s="76"/>
      <c r="EA169" s="76"/>
      <c r="EB169" s="76"/>
      <c r="EC169" s="76"/>
      <c r="ED169" s="76"/>
      <c r="EE169" s="76"/>
      <c r="EF169" s="76"/>
      <c r="EG169" s="76"/>
      <c r="EH169" s="76"/>
      <c r="EI169" s="76"/>
      <c r="EJ169" s="76"/>
      <c r="EK169" s="76"/>
      <c r="EL169" s="76"/>
      <c r="EM169" s="76"/>
      <c r="EN169" s="76"/>
      <c r="EO169" s="76"/>
      <c r="EP169" s="76"/>
      <c r="EQ169" s="76"/>
      <c r="ER169" s="76"/>
      <c r="ES169" s="76"/>
      <c r="ET169" s="76"/>
      <c r="EU169" s="76"/>
      <c r="EV169" s="76"/>
      <c r="EW169" s="76"/>
      <c r="EX169" s="76"/>
      <c r="EY169" s="76"/>
      <c r="EZ169" s="76"/>
      <c r="FA169" s="76"/>
      <c r="FB169" s="76"/>
      <c r="FC169" s="76"/>
      <c r="FD169" s="76"/>
      <c r="FE169" s="76"/>
      <c r="FF169" s="76"/>
      <c r="FG169" s="76"/>
      <c r="FH169" s="76"/>
      <c r="FI169" s="76"/>
      <c r="FJ169" s="76"/>
      <c r="FK169" s="76"/>
      <c r="FL169" s="76"/>
      <c r="FM169" s="76"/>
      <c r="FN169" s="76"/>
      <c r="FO169" s="76"/>
      <c r="FP169" s="76"/>
      <c r="FQ169" s="76"/>
      <c r="FR169" s="76"/>
      <c r="FS169" s="76"/>
      <c r="FT169" s="76"/>
      <c r="FU169" s="76"/>
      <c r="FV169" s="76"/>
      <c r="FW169" s="76"/>
      <c r="FX169" s="76"/>
      <c r="FY169" s="76"/>
      <c r="FZ169" s="76"/>
      <c r="GA169" s="76"/>
      <c r="GB169" s="76"/>
      <c r="GC169" s="76"/>
      <c r="GD169" s="76"/>
      <c r="GE169" s="76"/>
      <c r="GF169" s="76"/>
      <c r="GG169" s="76"/>
      <c r="GH169" s="76"/>
      <c r="GI169" s="76"/>
      <c r="GJ169" s="76"/>
      <c r="GK169" s="76"/>
      <c r="GL169" s="76"/>
      <c r="GM169" s="76"/>
      <c r="GN169" s="76"/>
      <c r="GO169" s="76"/>
      <c r="GP169" s="76"/>
      <c r="GQ169" s="76"/>
      <c r="GR169" s="76"/>
      <c r="GS169" s="76"/>
      <c r="GT169" s="76"/>
      <c r="GU169" s="76"/>
      <c r="GV169" s="76"/>
      <c r="GW169" s="76"/>
    </row>
    <row r="170" spans="7:205" ht="20.100000000000001" customHeight="1">
      <c r="G170" s="74"/>
      <c r="H170" s="74"/>
      <c r="I170" s="74"/>
      <c r="J170" s="74"/>
      <c r="K170" s="74"/>
      <c r="L170" s="74"/>
      <c r="M170" s="74"/>
      <c r="N170" s="74"/>
      <c r="O170" s="74"/>
      <c r="P170" s="74"/>
      <c r="Q170" s="74"/>
      <c r="R170" s="74"/>
      <c r="S170" s="74"/>
      <c r="T170" s="74"/>
      <c r="U170" s="74"/>
      <c r="V170" s="74"/>
      <c r="W170" s="74"/>
      <c r="X170" s="74"/>
      <c r="Y170" s="74"/>
      <c r="Z170" s="74"/>
      <c r="AA170" s="76"/>
      <c r="AB170" s="76"/>
      <c r="AC170" s="76"/>
      <c r="AD170" s="76"/>
      <c r="AE170" s="76"/>
      <c r="AF170" s="76"/>
      <c r="AG170" s="76"/>
      <c r="AH170" s="76"/>
      <c r="AI170" s="76"/>
      <c r="AJ170" s="76"/>
      <c r="AK170" s="76"/>
      <c r="AL170" s="76"/>
      <c r="AM170" s="76"/>
      <c r="AN170" s="76"/>
      <c r="AO170" s="76"/>
      <c r="AP170" s="76"/>
      <c r="AQ170" s="76"/>
      <c r="AR170" s="76"/>
      <c r="AS170" s="76"/>
      <c r="AT170" s="76"/>
      <c r="AU170" s="76"/>
      <c r="AV170" s="76"/>
      <c r="AW170" s="76"/>
      <c r="AX170" s="76"/>
      <c r="AY170" s="76"/>
      <c r="AZ170" s="76"/>
      <c r="BA170" s="76"/>
      <c r="BB170" s="76"/>
      <c r="BC170" s="76"/>
      <c r="BD170" s="76"/>
      <c r="BE170" s="76"/>
      <c r="BF170" s="76"/>
      <c r="BG170" s="76"/>
      <c r="BH170" s="76"/>
      <c r="BI170" s="76"/>
      <c r="BJ170" s="76"/>
      <c r="BK170" s="76"/>
      <c r="BL170" s="76"/>
      <c r="BM170" s="76"/>
      <c r="BN170" s="76"/>
      <c r="BO170" s="76"/>
      <c r="BP170" s="76"/>
      <c r="BQ170" s="76"/>
      <c r="BR170" s="76"/>
      <c r="BS170" s="76"/>
      <c r="BT170" s="76"/>
      <c r="BU170" s="76"/>
      <c r="BV170" s="76"/>
      <c r="BW170" s="76"/>
      <c r="BX170" s="76"/>
      <c r="BY170" s="76"/>
      <c r="BZ170" s="76"/>
      <c r="CA170" s="76"/>
      <c r="CB170" s="76"/>
      <c r="CC170" s="76"/>
      <c r="CD170" s="76"/>
      <c r="CE170" s="76"/>
      <c r="CF170" s="76"/>
      <c r="CG170" s="76"/>
      <c r="CH170" s="76"/>
      <c r="CI170" s="76"/>
      <c r="CJ170" s="76"/>
      <c r="CK170" s="76"/>
      <c r="CL170" s="76"/>
      <c r="CM170" s="76"/>
      <c r="CN170" s="76"/>
      <c r="CO170" s="76"/>
      <c r="CP170" s="76"/>
      <c r="CQ170" s="76"/>
      <c r="CR170" s="76"/>
      <c r="CS170" s="76"/>
      <c r="CT170" s="76"/>
      <c r="CU170" s="76"/>
      <c r="CV170" s="76"/>
      <c r="CW170" s="76"/>
      <c r="CX170" s="76"/>
      <c r="CY170" s="76"/>
      <c r="CZ170" s="76"/>
      <c r="DA170" s="76"/>
      <c r="DB170" s="76"/>
      <c r="DC170" s="76"/>
      <c r="DD170" s="76"/>
      <c r="DE170" s="76"/>
      <c r="DF170" s="76"/>
      <c r="DG170" s="76"/>
      <c r="DH170" s="76"/>
      <c r="DI170" s="76"/>
      <c r="DJ170" s="76"/>
      <c r="DK170" s="76"/>
      <c r="DL170" s="76"/>
      <c r="DM170" s="76"/>
      <c r="DN170" s="76"/>
      <c r="DO170" s="76"/>
      <c r="DP170" s="76"/>
      <c r="DQ170" s="76"/>
      <c r="DR170" s="76"/>
      <c r="DS170" s="76"/>
      <c r="DT170" s="76"/>
      <c r="DU170" s="76"/>
      <c r="DV170" s="76"/>
      <c r="DW170" s="76"/>
      <c r="DX170" s="76"/>
      <c r="DY170" s="76"/>
      <c r="DZ170" s="76"/>
      <c r="EA170" s="76"/>
      <c r="EB170" s="76"/>
      <c r="EC170" s="76"/>
      <c r="ED170" s="76"/>
      <c r="EE170" s="76"/>
      <c r="EF170" s="76"/>
      <c r="EG170" s="76"/>
      <c r="EH170" s="76"/>
      <c r="EI170" s="76"/>
      <c r="EJ170" s="76"/>
      <c r="EK170" s="76"/>
      <c r="EL170" s="76"/>
      <c r="EM170" s="76"/>
      <c r="EN170" s="76"/>
      <c r="EO170" s="76"/>
      <c r="EP170" s="76"/>
      <c r="EQ170" s="76"/>
      <c r="ER170" s="76"/>
      <c r="ES170" s="76"/>
      <c r="ET170" s="76"/>
      <c r="EU170" s="76"/>
      <c r="EV170" s="76"/>
      <c r="EW170" s="76"/>
      <c r="EX170" s="76"/>
      <c r="EY170" s="76"/>
      <c r="EZ170" s="76"/>
      <c r="FA170" s="76"/>
      <c r="FB170" s="76"/>
      <c r="FC170" s="76"/>
      <c r="FD170" s="76"/>
      <c r="FE170" s="76"/>
      <c r="FF170" s="76"/>
      <c r="FG170" s="76"/>
      <c r="FH170" s="76"/>
      <c r="FI170" s="76"/>
      <c r="FJ170" s="76"/>
      <c r="FK170" s="76"/>
      <c r="FL170" s="76"/>
      <c r="FM170" s="76"/>
      <c r="FN170" s="76"/>
      <c r="FO170" s="76"/>
      <c r="FP170" s="76"/>
      <c r="FQ170" s="76"/>
      <c r="FR170" s="76"/>
      <c r="FS170" s="76"/>
      <c r="FT170" s="76"/>
      <c r="FU170" s="76"/>
      <c r="FV170" s="76"/>
      <c r="FW170" s="76"/>
      <c r="FX170" s="76"/>
      <c r="FY170" s="76"/>
      <c r="FZ170" s="76"/>
      <c r="GA170" s="76"/>
      <c r="GB170" s="76"/>
      <c r="GC170" s="76"/>
      <c r="GD170" s="76"/>
      <c r="GE170" s="76"/>
      <c r="GF170" s="76"/>
      <c r="GG170" s="76"/>
      <c r="GH170" s="76"/>
      <c r="GI170" s="76"/>
      <c r="GJ170" s="76"/>
      <c r="GK170" s="76"/>
      <c r="GL170" s="76"/>
      <c r="GM170" s="76"/>
      <c r="GN170" s="76"/>
      <c r="GO170" s="76"/>
      <c r="GP170" s="76"/>
      <c r="GQ170" s="76"/>
      <c r="GR170" s="76"/>
      <c r="GS170" s="76"/>
      <c r="GT170" s="76"/>
      <c r="GU170" s="76"/>
      <c r="GV170" s="76"/>
      <c r="GW170" s="76"/>
    </row>
    <row r="171" spans="7:205" ht="20.100000000000001" customHeight="1">
      <c r="G171" s="74"/>
      <c r="H171" s="74"/>
      <c r="I171" s="74"/>
      <c r="J171" s="74"/>
      <c r="K171" s="74"/>
      <c r="L171" s="74"/>
      <c r="M171" s="74"/>
      <c r="N171" s="74"/>
      <c r="O171" s="74"/>
      <c r="P171" s="74"/>
      <c r="Q171" s="74"/>
      <c r="R171" s="74"/>
      <c r="S171" s="74"/>
      <c r="T171" s="74"/>
      <c r="U171" s="74"/>
      <c r="V171" s="74"/>
      <c r="W171" s="74"/>
      <c r="X171" s="74"/>
      <c r="Y171" s="74"/>
      <c r="Z171" s="74"/>
      <c r="AA171" s="76"/>
      <c r="AB171" s="76"/>
      <c r="AC171" s="76"/>
      <c r="AD171" s="76"/>
      <c r="AE171" s="76"/>
      <c r="AF171" s="76"/>
      <c r="AG171" s="76"/>
      <c r="AH171" s="76"/>
      <c r="AI171" s="76"/>
      <c r="AJ171" s="76"/>
      <c r="AK171" s="76"/>
      <c r="AL171" s="76"/>
      <c r="AM171" s="76"/>
      <c r="AN171" s="76"/>
      <c r="AO171" s="76"/>
      <c r="AP171" s="76"/>
      <c r="AQ171" s="76"/>
      <c r="AR171" s="76"/>
      <c r="AS171" s="76"/>
      <c r="AT171" s="76"/>
      <c r="AU171" s="76"/>
      <c r="AV171" s="76"/>
      <c r="AW171" s="76"/>
      <c r="AX171" s="76"/>
      <c r="AY171" s="76"/>
      <c r="AZ171" s="76"/>
      <c r="BA171" s="76"/>
      <c r="BB171" s="76"/>
      <c r="BC171" s="76"/>
      <c r="BD171" s="76"/>
      <c r="BE171" s="76"/>
      <c r="BF171" s="76"/>
      <c r="BG171" s="76"/>
      <c r="BH171" s="76"/>
      <c r="BI171" s="76"/>
      <c r="BJ171" s="76"/>
      <c r="BK171" s="76"/>
      <c r="BL171" s="76"/>
      <c r="BM171" s="76"/>
      <c r="BN171" s="76"/>
      <c r="BO171" s="76"/>
      <c r="BP171" s="76"/>
      <c r="BQ171" s="76"/>
      <c r="BR171" s="76"/>
      <c r="BS171" s="76"/>
      <c r="BT171" s="76"/>
      <c r="BU171" s="76"/>
      <c r="BV171" s="76"/>
      <c r="BW171" s="76"/>
      <c r="BX171" s="76"/>
      <c r="BY171" s="76"/>
      <c r="BZ171" s="76"/>
      <c r="CA171" s="76"/>
      <c r="CB171" s="76"/>
      <c r="CC171" s="76"/>
      <c r="CD171" s="76"/>
      <c r="CE171" s="76"/>
      <c r="CF171" s="76"/>
      <c r="CG171" s="76"/>
      <c r="CH171" s="76"/>
      <c r="CI171" s="76"/>
      <c r="CJ171" s="76"/>
      <c r="CK171" s="76"/>
      <c r="CL171" s="76"/>
      <c r="CM171" s="76"/>
      <c r="CN171" s="76"/>
      <c r="CO171" s="76"/>
      <c r="CP171" s="76"/>
      <c r="CQ171" s="76"/>
      <c r="CR171" s="76"/>
      <c r="CS171" s="76"/>
      <c r="CT171" s="76"/>
      <c r="CU171" s="76"/>
      <c r="CV171" s="76"/>
      <c r="CW171" s="76"/>
      <c r="CX171" s="76"/>
      <c r="CY171" s="76"/>
      <c r="CZ171" s="76"/>
      <c r="DA171" s="76"/>
      <c r="DB171" s="76"/>
      <c r="DC171" s="76"/>
      <c r="DD171" s="76"/>
      <c r="DE171" s="76"/>
      <c r="DF171" s="76"/>
      <c r="DG171" s="76"/>
      <c r="DH171" s="76"/>
      <c r="DI171" s="76"/>
      <c r="DJ171" s="76"/>
      <c r="DK171" s="76"/>
      <c r="DL171" s="76"/>
      <c r="DM171" s="76"/>
      <c r="DN171" s="76"/>
      <c r="DO171" s="76"/>
      <c r="DP171" s="76"/>
      <c r="DQ171" s="76"/>
      <c r="DR171" s="76"/>
      <c r="DS171" s="76"/>
      <c r="DT171" s="76"/>
      <c r="DU171" s="76"/>
      <c r="DV171" s="76"/>
      <c r="DW171" s="76"/>
      <c r="DX171" s="76"/>
      <c r="DY171" s="76"/>
      <c r="DZ171" s="76"/>
      <c r="EA171" s="76"/>
      <c r="EB171" s="76"/>
      <c r="EC171" s="76"/>
      <c r="ED171" s="76"/>
      <c r="EE171" s="76"/>
      <c r="EF171" s="76"/>
      <c r="EG171" s="76"/>
      <c r="EH171" s="76"/>
      <c r="EI171" s="76"/>
      <c r="EJ171" s="76"/>
      <c r="EK171" s="76"/>
      <c r="EL171" s="76"/>
      <c r="EM171" s="76"/>
      <c r="EN171" s="76"/>
      <c r="EO171" s="76"/>
      <c r="EP171" s="76"/>
      <c r="EQ171" s="76"/>
      <c r="ER171" s="76"/>
      <c r="ES171" s="76"/>
      <c r="ET171" s="76"/>
      <c r="EU171" s="76"/>
      <c r="EV171" s="76"/>
      <c r="EW171" s="76"/>
      <c r="EX171" s="76"/>
      <c r="EY171" s="76"/>
      <c r="EZ171" s="76"/>
      <c r="FA171" s="76"/>
      <c r="FB171" s="76"/>
      <c r="FC171" s="76"/>
      <c r="FD171" s="76"/>
      <c r="FE171" s="76"/>
      <c r="FF171" s="76"/>
      <c r="FG171" s="76"/>
      <c r="FH171" s="76"/>
      <c r="FI171" s="76"/>
      <c r="FJ171" s="76"/>
      <c r="FK171" s="76"/>
      <c r="FL171" s="76"/>
      <c r="FM171" s="76"/>
      <c r="FN171" s="76"/>
      <c r="FO171" s="76"/>
      <c r="FP171" s="76"/>
      <c r="FQ171" s="76"/>
      <c r="FR171" s="76"/>
      <c r="FS171" s="76"/>
      <c r="FT171" s="76"/>
      <c r="FU171" s="76"/>
      <c r="FV171" s="76"/>
      <c r="FW171" s="76"/>
      <c r="FX171" s="76"/>
      <c r="FY171" s="76"/>
      <c r="FZ171" s="76"/>
      <c r="GA171" s="76"/>
      <c r="GB171" s="76"/>
      <c r="GC171" s="76"/>
      <c r="GD171" s="76"/>
      <c r="GE171" s="76"/>
      <c r="GF171" s="76"/>
      <c r="GG171" s="76"/>
      <c r="GH171" s="76"/>
      <c r="GI171" s="76"/>
      <c r="GJ171" s="76"/>
      <c r="GK171" s="76"/>
      <c r="GL171" s="76"/>
      <c r="GM171" s="76"/>
      <c r="GN171" s="76"/>
      <c r="GO171" s="76"/>
      <c r="GP171" s="76"/>
      <c r="GQ171" s="76"/>
      <c r="GR171" s="76"/>
      <c r="GS171" s="76"/>
      <c r="GT171" s="76"/>
      <c r="GU171" s="76"/>
      <c r="GV171" s="76"/>
      <c r="GW171" s="76"/>
    </row>
    <row r="172" spans="7:205" ht="20.100000000000001" customHeight="1">
      <c r="G172" s="74"/>
      <c r="H172" s="74"/>
      <c r="I172" s="74"/>
      <c r="J172" s="74"/>
      <c r="K172" s="74"/>
      <c r="L172" s="74"/>
      <c r="M172" s="74"/>
      <c r="N172" s="74"/>
      <c r="O172" s="74"/>
      <c r="P172" s="74"/>
      <c r="Q172" s="74"/>
      <c r="R172" s="74"/>
      <c r="S172" s="74"/>
      <c r="T172" s="74"/>
      <c r="U172" s="74"/>
      <c r="V172" s="74"/>
      <c r="W172" s="74"/>
      <c r="X172" s="74"/>
      <c r="Y172" s="74"/>
      <c r="Z172" s="74"/>
      <c r="AA172" s="76"/>
      <c r="AB172" s="76"/>
      <c r="AC172" s="76"/>
      <c r="AD172" s="76"/>
      <c r="AE172" s="76"/>
      <c r="AF172" s="76"/>
      <c r="AG172" s="76"/>
      <c r="AH172" s="76"/>
      <c r="AI172" s="76"/>
      <c r="AJ172" s="76"/>
      <c r="AK172" s="76"/>
      <c r="AL172" s="76"/>
      <c r="AM172" s="76"/>
      <c r="AN172" s="76"/>
      <c r="AO172" s="76"/>
      <c r="AP172" s="76"/>
      <c r="AQ172" s="76"/>
      <c r="AR172" s="76"/>
      <c r="AS172" s="76"/>
      <c r="AT172" s="76"/>
      <c r="AU172" s="76"/>
      <c r="AV172" s="76"/>
      <c r="AW172" s="76"/>
      <c r="AX172" s="76"/>
      <c r="AY172" s="76"/>
      <c r="AZ172" s="76"/>
      <c r="BA172" s="76"/>
      <c r="BB172" s="76"/>
      <c r="BC172" s="76"/>
      <c r="BD172" s="76"/>
      <c r="BE172" s="76"/>
      <c r="BF172" s="76"/>
      <c r="BG172" s="76"/>
      <c r="BH172" s="76"/>
      <c r="BI172" s="76"/>
      <c r="BJ172" s="76"/>
      <c r="BK172" s="76"/>
      <c r="BL172" s="76"/>
      <c r="BM172" s="76"/>
      <c r="BN172" s="76"/>
      <c r="BO172" s="76"/>
      <c r="BP172" s="76"/>
      <c r="BQ172" s="76"/>
      <c r="BR172" s="76"/>
      <c r="BS172" s="76"/>
      <c r="BT172" s="76"/>
      <c r="BU172" s="76"/>
      <c r="BV172" s="76"/>
      <c r="BW172" s="76"/>
      <c r="BX172" s="76"/>
      <c r="BY172" s="76"/>
      <c r="BZ172" s="76"/>
      <c r="CA172" s="76"/>
      <c r="CB172" s="76"/>
      <c r="CC172" s="76"/>
      <c r="CD172" s="76"/>
      <c r="CE172" s="76"/>
      <c r="CF172" s="76"/>
      <c r="CG172" s="76"/>
      <c r="CH172" s="76"/>
      <c r="CI172" s="76"/>
      <c r="CJ172" s="76"/>
      <c r="CK172" s="76"/>
      <c r="CL172" s="76"/>
      <c r="CM172" s="76"/>
      <c r="CN172" s="76"/>
      <c r="CO172" s="76"/>
      <c r="CP172" s="76"/>
      <c r="CQ172" s="76"/>
      <c r="CR172" s="76"/>
      <c r="CS172" s="76"/>
      <c r="CT172" s="76"/>
      <c r="CU172" s="76"/>
      <c r="CV172" s="76"/>
      <c r="CW172" s="76"/>
      <c r="CX172" s="76"/>
      <c r="CY172" s="76"/>
      <c r="CZ172" s="76"/>
      <c r="DA172" s="76"/>
      <c r="DB172" s="76"/>
      <c r="DC172" s="76"/>
      <c r="DD172" s="76"/>
      <c r="DE172" s="76"/>
      <c r="DF172" s="76"/>
      <c r="DG172" s="76"/>
      <c r="DH172" s="76"/>
      <c r="DI172" s="76"/>
      <c r="DJ172" s="76"/>
      <c r="DK172" s="76"/>
      <c r="DL172" s="76"/>
      <c r="DM172" s="76"/>
      <c r="DN172" s="76"/>
      <c r="DO172" s="76"/>
      <c r="DP172" s="76"/>
      <c r="DQ172" s="76"/>
      <c r="DR172" s="76"/>
      <c r="DS172" s="76"/>
      <c r="DT172" s="76"/>
      <c r="DU172" s="76"/>
      <c r="DV172" s="76"/>
      <c r="DW172" s="76"/>
      <c r="DX172" s="76"/>
      <c r="DY172" s="76"/>
      <c r="DZ172" s="76"/>
      <c r="EA172" s="76"/>
      <c r="EB172" s="76"/>
      <c r="EC172" s="76"/>
      <c r="ED172" s="76"/>
      <c r="EE172" s="76"/>
      <c r="EF172" s="76"/>
      <c r="EG172" s="76"/>
      <c r="EH172" s="76"/>
      <c r="EI172" s="76"/>
      <c r="EJ172" s="76"/>
      <c r="EK172" s="76"/>
      <c r="EL172" s="76"/>
      <c r="EM172" s="76"/>
      <c r="EN172" s="76"/>
      <c r="EO172" s="76"/>
      <c r="EP172" s="76"/>
      <c r="EQ172" s="76"/>
      <c r="ER172" s="76"/>
      <c r="ES172" s="76"/>
      <c r="ET172" s="76"/>
      <c r="EU172" s="76"/>
      <c r="EV172" s="76"/>
      <c r="EW172" s="76"/>
      <c r="EX172" s="76"/>
      <c r="EY172" s="76"/>
      <c r="EZ172" s="76"/>
      <c r="FA172" s="76"/>
      <c r="FB172" s="76"/>
      <c r="FC172" s="76"/>
      <c r="FD172" s="76"/>
      <c r="FE172" s="76"/>
      <c r="FF172" s="76"/>
      <c r="FG172" s="76"/>
      <c r="FH172" s="76"/>
      <c r="FI172" s="76"/>
      <c r="FJ172" s="76"/>
      <c r="FK172" s="76"/>
      <c r="FL172" s="76"/>
      <c r="FM172" s="76"/>
      <c r="FN172" s="76"/>
      <c r="FO172" s="76"/>
      <c r="FP172" s="76"/>
      <c r="FQ172" s="76"/>
      <c r="FR172" s="76"/>
      <c r="FS172" s="76"/>
      <c r="FT172" s="76"/>
      <c r="FU172" s="76"/>
      <c r="FV172" s="76"/>
      <c r="FW172" s="76"/>
      <c r="FX172" s="76"/>
      <c r="FY172" s="76"/>
      <c r="FZ172" s="76"/>
      <c r="GA172" s="76"/>
      <c r="GB172" s="76"/>
      <c r="GC172" s="76"/>
      <c r="GD172" s="76"/>
      <c r="GE172" s="76"/>
      <c r="GF172" s="76"/>
      <c r="GG172" s="76"/>
      <c r="GH172" s="76"/>
      <c r="GI172" s="76"/>
      <c r="GJ172" s="76"/>
      <c r="GK172" s="76"/>
      <c r="GL172" s="76"/>
      <c r="GM172" s="76"/>
      <c r="GN172" s="76"/>
      <c r="GO172" s="76"/>
      <c r="GP172" s="76"/>
      <c r="GQ172" s="76"/>
      <c r="GR172" s="76"/>
      <c r="GS172" s="76"/>
      <c r="GT172" s="76"/>
      <c r="GU172" s="76"/>
      <c r="GV172" s="76"/>
      <c r="GW172" s="76"/>
    </row>
    <row r="173" spans="7:205" ht="20.100000000000001" customHeight="1">
      <c r="G173" s="74"/>
      <c r="H173" s="74"/>
      <c r="I173" s="74"/>
      <c r="J173" s="74"/>
      <c r="K173" s="74"/>
      <c r="L173" s="74"/>
      <c r="M173" s="74"/>
      <c r="N173" s="74"/>
      <c r="O173" s="74"/>
      <c r="P173" s="74"/>
      <c r="Q173" s="74"/>
      <c r="R173" s="74"/>
      <c r="S173" s="74"/>
      <c r="T173" s="74"/>
      <c r="U173" s="74"/>
      <c r="V173" s="74"/>
      <c r="W173" s="74"/>
      <c r="X173" s="74"/>
      <c r="Y173" s="74"/>
      <c r="Z173" s="74"/>
      <c r="AA173" s="76"/>
      <c r="AB173" s="76"/>
      <c r="AC173" s="76"/>
      <c r="AD173" s="76"/>
      <c r="AE173" s="76"/>
      <c r="AF173" s="76"/>
      <c r="AG173" s="76"/>
      <c r="AH173" s="76"/>
      <c r="AI173" s="76"/>
      <c r="AJ173" s="76"/>
      <c r="AK173" s="76"/>
      <c r="AL173" s="76"/>
      <c r="AM173" s="76"/>
      <c r="AN173" s="76"/>
      <c r="AO173" s="76"/>
      <c r="AP173" s="76"/>
      <c r="AQ173" s="76"/>
      <c r="AR173" s="76"/>
      <c r="AS173" s="76"/>
      <c r="AT173" s="76"/>
      <c r="AU173" s="76"/>
      <c r="AV173" s="76"/>
      <c r="AW173" s="76"/>
      <c r="AX173" s="76"/>
      <c r="AY173" s="76"/>
      <c r="AZ173" s="76"/>
      <c r="BA173" s="76"/>
      <c r="BB173" s="76"/>
      <c r="BC173" s="76"/>
      <c r="BD173" s="76"/>
      <c r="BE173" s="76"/>
      <c r="BF173" s="76"/>
      <c r="BG173" s="76"/>
      <c r="BH173" s="76"/>
      <c r="BI173" s="76"/>
      <c r="BJ173" s="76"/>
      <c r="BK173" s="76"/>
      <c r="BL173" s="76"/>
      <c r="BM173" s="76"/>
      <c r="BN173" s="76"/>
      <c r="BO173" s="76"/>
      <c r="BP173" s="76"/>
      <c r="BQ173" s="76"/>
      <c r="BR173" s="76"/>
      <c r="BS173" s="76"/>
      <c r="BT173" s="76"/>
      <c r="BU173" s="76"/>
      <c r="BV173" s="76"/>
      <c r="BW173" s="76"/>
      <c r="BX173" s="76"/>
      <c r="BY173" s="76"/>
      <c r="BZ173" s="76"/>
      <c r="CA173" s="76"/>
      <c r="CB173" s="76"/>
      <c r="CC173" s="76"/>
      <c r="CD173" s="76"/>
      <c r="CE173" s="76"/>
      <c r="CF173" s="76"/>
      <c r="CG173" s="76"/>
      <c r="CH173" s="76"/>
      <c r="CI173" s="76"/>
      <c r="CJ173" s="76"/>
      <c r="CK173" s="76"/>
      <c r="CL173" s="76"/>
      <c r="CM173" s="76"/>
      <c r="CN173" s="76"/>
      <c r="CO173" s="76"/>
      <c r="CP173" s="76"/>
      <c r="CQ173" s="76"/>
      <c r="CR173" s="76"/>
      <c r="CS173" s="76"/>
      <c r="CT173" s="76"/>
      <c r="CU173" s="76"/>
      <c r="CV173" s="76"/>
      <c r="CW173" s="76"/>
      <c r="CX173" s="76"/>
      <c r="CY173" s="76"/>
      <c r="CZ173" s="76"/>
      <c r="DA173" s="76"/>
      <c r="DB173" s="76"/>
      <c r="DC173" s="76"/>
      <c r="DD173" s="76"/>
      <c r="DE173" s="76"/>
      <c r="DF173" s="76"/>
      <c r="DG173" s="76"/>
      <c r="DH173" s="76"/>
      <c r="DI173" s="76"/>
      <c r="DJ173" s="76"/>
      <c r="DK173" s="76"/>
      <c r="DL173" s="76"/>
      <c r="DM173" s="76"/>
      <c r="DN173" s="76"/>
      <c r="DO173" s="76"/>
      <c r="DP173" s="76"/>
      <c r="DQ173" s="76"/>
      <c r="DR173" s="76"/>
      <c r="DS173" s="76"/>
      <c r="DT173" s="76"/>
      <c r="DU173" s="76"/>
      <c r="DV173" s="76"/>
      <c r="DW173" s="76"/>
      <c r="DX173" s="76"/>
      <c r="DY173" s="76"/>
      <c r="DZ173" s="76"/>
      <c r="EA173" s="76"/>
      <c r="EB173" s="76"/>
      <c r="EC173" s="76"/>
      <c r="ED173" s="76"/>
      <c r="EE173" s="76"/>
      <c r="EF173" s="76"/>
      <c r="EG173" s="76"/>
      <c r="EH173" s="76"/>
      <c r="EI173" s="76"/>
      <c r="EJ173" s="76"/>
      <c r="EK173" s="76"/>
      <c r="EL173" s="76"/>
      <c r="EM173" s="76"/>
      <c r="EN173" s="76"/>
      <c r="EO173" s="76"/>
      <c r="EP173" s="76"/>
      <c r="EQ173" s="76"/>
      <c r="ER173" s="76"/>
      <c r="ES173" s="76"/>
      <c r="ET173" s="76"/>
      <c r="EU173" s="76"/>
      <c r="EV173" s="76"/>
      <c r="EW173" s="76"/>
      <c r="EX173" s="76"/>
      <c r="EY173" s="76"/>
      <c r="EZ173" s="76"/>
      <c r="FA173" s="76"/>
      <c r="FB173" s="76"/>
      <c r="FC173" s="76"/>
      <c r="FD173" s="76"/>
      <c r="FE173" s="76"/>
      <c r="FF173" s="76"/>
      <c r="FG173" s="76"/>
      <c r="FH173" s="76"/>
      <c r="FI173" s="76"/>
      <c r="FJ173" s="76"/>
      <c r="FK173" s="76"/>
      <c r="FL173" s="76"/>
      <c r="FM173" s="76"/>
      <c r="FN173" s="76"/>
      <c r="FO173" s="76"/>
      <c r="FP173" s="76"/>
      <c r="FQ173" s="76"/>
      <c r="FR173" s="76"/>
      <c r="FS173" s="76"/>
      <c r="FT173" s="76"/>
      <c r="FU173" s="76"/>
      <c r="FV173" s="76"/>
      <c r="FW173" s="76"/>
      <c r="FX173" s="76"/>
      <c r="FY173" s="76"/>
      <c r="FZ173" s="76"/>
      <c r="GA173" s="76"/>
      <c r="GB173" s="76"/>
      <c r="GC173" s="76"/>
      <c r="GD173" s="76"/>
      <c r="GE173" s="76"/>
      <c r="GF173" s="76"/>
      <c r="GG173" s="76"/>
      <c r="GH173" s="76"/>
      <c r="GI173" s="76"/>
      <c r="GJ173" s="76"/>
      <c r="GK173" s="76"/>
      <c r="GL173" s="76"/>
      <c r="GM173" s="76"/>
      <c r="GN173" s="76"/>
      <c r="GO173" s="76"/>
      <c r="GP173" s="76"/>
      <c r="GQ173" s="76"/>
      <c r="GR173" s="76"/>
      <c r="GS173" s="76"/>
      <c r="GT173" s="76"/>
      <c r="GU173" s="76"/>
      <c r="GV173" s="76"/>
      <c r="GW173" s="76"/>
    </row>
    <row r="174" spans="7:205" ht="20.100000000000001" customHeight="1">
      <c r="G174" s="74"/>
      <c r="H174" s="74"/>
      <c r="I174" s="74"/>
      <c r="J174" s="74"/>
      <c r="K174" s="74"/>
      <c r="L174" s="74"/>
      <c r="M174" s="74"/>
      <c r="N174" s="74"/>
      <c r="O174" s="74"/>
      <c r="P174" s="74"/>
      <c r="Q174" s="74"/>
      <c r="R174" s="74"/>
      <c r="S174" s="74"/>
      <c r="T174" s="74"/>
      <c r="U174" s="74"/>
      <c r="V174" s="74"/>
      <c r="W174" s="74"/>
      <c r="X174" s="74"/>
      <c r="Y174" s="74"/>
      <c r="Z174" s="74"/>
      <c r="AA174" s="76"/>
      <c r="AB174" s="76"/>
      <c r="AC174" s="76"/>
      <c r="AD174" s="76"/>
      <c r="AE174" s="76"/>
      <c r="AF174" s="76"/>
      <c r="AG174" s="76"/>
      <c r="AH174" s="76"/>
      <c r="AI174" s="76"/>
      <c r="AJ174" s="76"/>
      <c r="AK174" s="76"/>
      <c r="AL174" s="76"/>
      <c r="AM174" s="76"/>
      <c r="AN174" s="76"/>
      <c r="AO174" s="76"/>
      <c r="AP174" s="76"/>
      <c r="AQ174" s="76"/>
      <c r="AR174" s="76"/>
      <c r="AS174" s="76"/>
      <c r="AT174" s="76"/>
      <c r="AU174" s="76"/>
      <c r="AV174" s="76"/>
      <c r="AW174" s="76"/>
      <c r="AX174" s="76"/>
      <c r="AY174" s="76"/>
      <c r="AZ174" s="76"/>
      <c r="BA174" s="76"/>
      <c r="BB174" s="76"/>
      <c r="BC174" s="76"/>
      <c r="BD174" s="76"/>
      <c r="BE174" s="76"/>
      <c r="BF174" s="76"/>
      <c r="BG174" s="76"/>
      <c r="BH174" s="76"/>
      <c r="BI174" s="76"/>
      <c r="BJ174" s="76"/>
      <c r="BK174" s="76"/>
      <c r="BL174" s="76"/>
      <c r="BM174" s="76"/>
      <c r="BN174" s="76"/>
      <c r="BO174" s="76"/>
      <c r="BP174" s="76"/>
      <c r="BQ174" s="76"/>
      <c r="BR174" s="76"/>
      <c r="BS174" s="76"/>
      <c r="BT174" s="76"/>
      <c r="BU174" s="76"/>
      <c r="BV174" s="76"/>
      <c r="BW174" s="76"/>
      <c r="BX174" s="76"/>
      <c r="BY174" s="76"/>
      <c r="BZ174" s="76"/>
      <c r="CA174" s="76"/>
      <c r="CB174" s="76"/>
      <c r="CC174" s="76"/>
      <c r="CD174" s="76"/>
      <c r="CE174" s="76"/>
      <c r="CF174" s="76"/>
      <c r="CG174" s="76"/>
      <c r="CH174" s="76"/>
      <c r="CI174" s="76"/>
      <c r="CJ174" s="76"/>
      <c r="CK174" s="76"/>
      <c r="CL174" s="76"/>
      <c r="CM174" s="76"/>
      <c r="CN174" s="76"/>
      <c r="CO174" s="76"/>
      <c r="CP174" s="76"/>
      <c r="CQ174" s="76"/>
      <c r="CR174" s="76"/>
      <c r="CS174" s="76"/>
      <c r="CT174" s="76"/>
      <c r="CU174" s="76"/>
      <c r="CV174" s="76"/>
      <c r="CW174" s="76"/>
      <c r="CX174" s="76"/>
      <c r="CY174" s="76"/>
      <c r="CZ174" s="76"/>
      <c r="DA174" s="76"/>
      <c r="DB174" s="76"/>
      <c r="DC174" s="76"/>
      <c r="DD174" s="76"/>
      <c r="DE174" s="76"/>
      <c r="DF174" s="76"/>
      <c r="DG174" s="76"/>
      <c r="DH174" s="76"/>
      <c r="DI174" s="76"/>
      <c r="DJ174" s="76"/>
      <c r="DK174" s="76"/>
      <c r="DL174" s="76"/>
      <c r="DM174" s="76"/>
      <c r="DN174" s="76"/>
      <c r="DO174" s="76"/>
      <c r="DP174" s="76"/>
      <c r="DQ174" s="76"/>
      <c r="DR174" s="76"/>
      <c r="DS174" s="76"/>
      <c r="DT174" s="76"/>
      <c r="DU174" s="76"/>
      <c r="DV174" s="76"/>
      <c r="DW174" s="76"/>
      <c r="DX174" s="76"/>
      <c r="DY174" s="76"/>
      <c r="DZ174" s="76"/>
      <c r="EA174" s="76"/>
      <c r="EB174" s="76"/>
      <c r="EC174" s="76"/>
      <c r="ED174" s="76"/>
      <c r="EE174" s="76"/>
      <c r="EF174" s="76"/>
      <c r="EG174" s="76"/>
      <c r="EH174" s="76"/>
      <c r="EI174" s="76"/>
      <c r="EJ174" s="76"/>
      <c r="EK174" s="76"/>
      <c r="EL174" s="76"/>
      <c r="EM174" s="76"/>
      <c r="EN174" s="76"/>
      <c r="EO174" s="76"/>
      <c r="EP174" s="76"/>
      <c r="EQ174" s="76"/>
      <c r="ER174" s="76"/>
      <c r="ES174" s="76"/>
      <c r="ET174" s="76"/>
      <c r="EU174" s="76"/>
      <c r="EV174" s="76"/>
      <c r="EW174" s="76"/>
      <c r="EX174" s="76"/>
      <c r="EY174" s="76"/>
      <c r="EZ174" s="76"/>
      <c r="FA174" s="76"/>
      <c r="FB174" s="76"/>
      <c r="FC174" s="76"/>
      <c r="FD174" s="76"/>
      <c r="FE174" s="76"/>
      <c r="FF174" s="76"/>
      <c r="FG174" s="76"/>
      <c r="FH174" s="76"/>
      <c r="FI174" s="76"/>
      <c r="FJ174" s="76"/>
      <c r="FK174" s="76"/>
      <c r="FL174" s="76"/>
      <c r="FM174" s="76"/>
      <c r="FN174" s="76"/>
      <c r="FO174" s="76"/>
      <c r="FP174" s="76"/>
      <c r="FQ174" s="76"/>
      <c r="FR174" s="76"/>
      <c r="FS174" s="76"/>
      <c r="FT174" s="76"/>
      <c r="FU174" s="76"/>
      <c r="FV174" s="76"/>
      <c r="FW174" s="76"/>
      <c r="FX174" s="76"/>
      <c r="FY174" s="76"/>
      <c r="FZ174" s="76"/>
      <c r="GA174" s="76"/>
      <c r="GB174" s="76"/>
      <c r="GC174" s="76"/>
      <c r="GD174" s="76"/>
      <c r="GE174" s="76"/>
      <c r="GF174" s="76"/>
      <c r="GG174" s="76"/>
      <c r="GH174" s="76"/>
      <c r="GI174" s="76"/>
      <c r="GJ174" s="76"/>
      <c r="GK174" s="76"/>
      <c r="GL174" s="76"/>
      <c r="GM174" s="76"/>
      <c r="GN174" s="76"/>
      <c r="GO174" s="76"/>
      <c r="GP174" s="76"/>
      <c r="GQ174" s="76"/>
      <c r="GR174" s="76"/>
      <c r="GS174" s="76"/>
      <c r="GT174" s="76"/>
      <c r="GU174" s="76"/>
      <c r="GV174" s="76"/>
      <c r="GW174" s="76"/>
    </row>
    <row r="175" spans="7:205" ht="20.100000000000001" customHeight="1">
      <c r="G175" s="74"/>
      <c r="H175" s="74"/>
      <c r="I175" s="74"/>
      <c r="J175" s="74"/>
      <c r="K175" s="74"/>
      <c r="L175" s="74"/>
      <c r="M175" s="74"/>
      <c r="N175" s="74"/>
      <c r="O175" s="74"/>
      <c r="P175" s="74"/>
      <c r="Q175" s="74"/>
      <c r="R175" s="74"/>
      <c r="S175" s="74"/>
      <c r="T175" s="74"/>
      <c r="U175" s="74"/>
      <c r="V175" s="74"/>
      <c r="W175" s="74"/>
      <c r="X175" s="74"/>
      <c r="Y175" s="74"/>
      <c r="Z175" s="74"/>
      <c r="AA175" s="76"/>
      <c r="AB175" s="76"/>
      <c r="AC175" s="76"/>
      <c r="AD175" s="76"/>
      <c r="AE175" s="76"/>
      <c r="AF175" s="76"/>
      <c r="AG175" s="76"/>
      <c r="AH175" s="76"/>
      <c r="AI175" s="76"/>
      <c r="AJ175" s="76"/>
      <c r="AK175" s="76"/>
      <c r="AL175" s="76"/>
      <c r="AM175" s="76"/>
      <c r="AN175" s="76"/>
      <c r="AO175" s="76"/>
      <c r="AP175" s="76"/>
      <c r="AQ175" s="76"/>
      <c r="AR175" s="76"/>
      <c r="AS175" s="76"/>
      <c r="AT175" s="76"/>
      <c r="AU175" s="76"/>
      <c r="AV175" s="76"/>
      <c r="AW175" s="76"/>
      <c r="AX175" s="76"/>
      <c r="AY175" s="76"/>
      <c r="AZ175" s="76"/>
      <c r="BA175" s="76"/>
      <c r="BB175" s="76"/>
      <c r="BC175" s="76"/>
      <c r="BD175" s="76"/>
      <c r="BE175" s="76"/>
      <c r="BF175" s="76"/>
      <c r="BG175" s="76"/>
      <c r="BH175" s="76"/>
      <c r="BI175" s="76"/>
      <c r="BJ175" s="76"/>
      <c r="BK175" s="76"/>
      <c r="BL175" s="76"/>
      <c r="BM175" s="76"/>
      <c r="BN175" s="76"/>
      <c r="BO175" s="76"/>
      <c r="BP175" s="76"/>
      <c r="BQ175" s="76"/>
      <c r="BR175" s="76"/>
      <c r="BS175" s="76"/>
      <c r="BT175" s="76"/>
      <c r="BU175" s="76"/>
      <c r="BV175" s="76"/>
      <c r="BW175" s="76"/>
      <c r="BX175" s="76"/>
      <c r="BY175" s="76"/>
      <c r="BZ175" s="76"/>
      <c r="CA175" s="76"/>
      <c r="CB175" s="76"/>
      <c r="CC175" s="76"/>
      <c r="CD175" s="76"/>
      <c r="CE175" s="76"/>
      <c r="CF175" s="76"/>
      <c r="CG175" s="76"/>
      <c r="CH175" s="76"/>
      <c r="CI175" s="76"/>
      <c r="CJ175" s="76"/>
      <c r="CK175" s="76"/>
      <c r="CL175" s="76"/>
      <c r="CM175" s="76"/>
      <c r="CN175" s="76"/>
      <c r="CO175" s="76"/>
      <c r="CP175" s="76"/>
      <c r="CQ175" s="76"/>
      <c r="CR175" s="76"/>
      <c r="CS175" s="76"/>
      <c r="CT175" s="76"/>
      <c r="CU175" s="76"/>
      <c r="CV175" s="76"/>
      <c r="CW175" s="76"/>
      <c r="CX175" s="76"/>
      <c r="CY175" s="76"/>
      <c r="CZ175" s="76"/>
      <c r="DA175" s="76"/>
      <c r="DB175" s="76"/>
      <c r="DC175" s="76"/>
      <c r="DD175" s="76"/>
      <c r="DE175" s="76"/>
      <c r="DF175" s="76"/>
      <c r="DG175" s="76"/>
      <c r="DH175" s="76"/>
      <c r="DI175" s="76"/>
      <c r="DJ175" s="76"/>
      <c r="DK175" s="76"/>
      <c r="DL175" s="76"/>
      <c r="DM175" s="76"/>
      <c r="DN175" s="76"/>
      <c r="DO175" s="76"/>
      <c r="DP175" s="76"/>
      <c r="DQ175" s="76"/>
      <c r="DR175" s="76"/>
      <c r="DS175" s="76"/>
      <c r="DT175" s="76"/>
      <c r="DU175" s="76"/>
      <c r="DV175" s="76"/>
      <c r="DW175" s="76"/>
      <c r="DX175" s="76"/>
      <c r="DY175" s="76"/>
      <c r="DZ175" s="76"/>
      <c r="EA175" s="76"/>
      <c r="EB175" s="76"/>
      <c r="EC175" s="76"/>
      <c r="ED175" s="76"/>
      <c r="EE175" s="76"/>
      <c r="EF175" s="76"/>
      <c r="EG175" s="76"/>
      <c r="EH175" s="76"/>
      <c r="EI175" s="76"/>
      <c r="EJ175" s="76"/>
      <c r="EK175" s="76"/>
      <c r="EL175" s="76"/>
      <c r="EM175" s="76"/>
      <c r="EN175" s="76"/>
      <c r="EO175" s="76"/>
      <c r="EP175" s="76"/>
      <c r="EQ175" s="76"/>
      <c r="ER175" s="76"/>
      <c r="ES175" s="76"/>
      <c r="ET175" s="76"/>
      <c r="EU175" s="76"/>
      <c r="EV175" s="76"/>
      <c r="EW175" s="76"/>
      <c r="EX175" s="76"/>
      <c r="EY175" s="76"/>
      <c r="EZ175" s="76"/>
      <c r="FA175" s="76"/>
      <c r="FB175" s="76"/>
      <c r="FC175" s="76"/>
      <c r="FD175" s="76"/>
      <c r="FE175" s="76"/>
      <c r="FF175" s="76"/>
      <c r="FG175" s="76"/>
      <c r="FH175" s="76"/>
      <c r="FI175" s="76"/>
      <c r="FJ175" s="76"/>
      <c r="FK175" s="76"/>
      <c r="FL175" s="76"/>
      <c r="FM175" s="76"/>
      <c r="FN175" s="76"/>
      <c r="FO175" s="76"/>
      <c r="FP175" s="76"/>
      <c r="FQ175" s="76"/>
      <c r="FR175" s="76"/>
      <c r="FS175" s="76"/>
      <c r="FT175" s="76"/>
      <c r="FU175" s="76"/>
      <c r="FV175" s="76"/>
      <c r="FW175" s="76"/>
      <c r="FX175" s="76"/>
      <c r="FY175" s="76"/>
      <c r="FZ175" s="76"/>
      <c r="GA175" s="76"/>
      <c r="GB175" s="76"/>
      <c r="GC175" s="76"/>
      <c r="GD175" s="76"/>
      <c r="GE175" s="76"/>
      <c r="GF175" s="76"/>
      <c r="GG175" s="76"/>
      <c r="GH175" s="76"/>
      <c r="GI175" s="76"/>
      <c r="GJ175" s="76"/>
      <c r="GK175" s="76"/>
      <c r="GL175" s="76"/>
      <c r="GM175" s="76"/>
      <c r="GN175" s="76"/>
      <c r="GO175" s="76"/>
      <c r="GP175" s="76"/>
      <c r="GQ175" s="76"/>
      <c r="GR175" s="76"/>
      <c r="GS175" s="76"/>
      <c r="GT175" s="76"/>
      <c r="GU175" s="76"/>
      <c r="GV175" s="76"/>
      <c r="GW175" s="76"/>
    </row>
    <row r="176" spans="7:205" ht="20.100000000000001" customHeight="1">
      <c r="G176" s="74"/>
      <c r="H176" s="74"/>
      <c r="I176" s="74"/>
      <c r="J176" s="74"/>
      <c r="K176" s="74"/>
      <c r="L176" s="74"/>
      <c r="M176" s="74"/>
      <c r="N176" s="74"/>
      <c r="O176" s="74"/>
      <c r="P176" s="74"/>
      <c r="Q176" s="74"/>
      <c r="R176" s="74"/>
      <c r="S176" s="74"/>
      <c r="T176" s="74"/>
      <c r="U176" s="74"/>
      <c r="V176" s="74"/>
      <c r="W176" s="74"/>
      <c r="X176" s="74"/>
      <c r="Y176" s="74"/>
      <c r="Z176" s="74"/>
      <c r="AA176" s="76"/>
      <c r="AB176" s="76"/>
      <c r="AC176" s="76"/>
      <c r="AD176" s="76"/>
      <c r="AE176" s="76"/>
      <c r="AF176" s="76"/>
      <c r="AG176" s="76"/>
      <c r="AH176" s="76"/>
      <c r="AI176" s="76"/>
      <c r="AJ176" s="76"/>
      <c r="AK176" s="76"/>
      <c r="AL176" s="76"/>
      <c r="AM176" s="76"/>
      <c r="AN176" s="76"/>
      <c r="AO176" s="76"/>
      <c r="AP176" s="76"/>
      <c r="AQ176" s="76"/>
      <c r="AR176" s="76"/>
      <c r="AS176" s="76"/>
      <c r="AT176" s="76"/>
      <c r="AU176" s="76"/>
      <c r="AV176" s="76"/>
      <c r="AW176" s="76"/>
      <c r="AX176" s="76"/>
      <c r="AY176" s="76"/>
      <c r="AZ176" s="76"/>
      <c r="BA176" s="76"/>
      <c r="BB176" s="76"/>
      <c r="BC176" s="76"/>
      <c r="BD176" s="76"/>
      <c r="BE176" s="76"/>
      <c r="BF176" s="76"/>
      <c r="BG176" s="76"/>
      <c r="BH176" s="76"/>
      <c r="BI176" s="76"/>
      <c r="BJ176" s="76"/>
      <c r="BK176" s="76"/>
      <c r="BL176" s="76"/>
      <c r="BM176" s="76"/>
      <c r="BN176" s="76"/>
      <c r="BO176" s="76"/>
      <c r="BP176" s="76"/>
      <c r="BQ176" s="76"/>
      <c r="BR176" s="76"/>
      <c r="BS176" s="76"/>
      <c r="BT176" s="76"/>
      <c r="BU176" s="76"/>
      <c r="BV176" s="76"/>
      <c r="BW176" s="76"/>
      <c r="BX176" s="76"/>
      <c r="BY176" s="76"/>
      <c r="BZ176" s="76"/>
      <c r="CA176" s="76"/>
      <c r="CB176" s="76"/>
      <c r="CC176" s="76"/>
      <c r="CD176" s="76"/>
      <c r="CE176" s="76"/>
      <c r="CF176" s="76"/>
      <c r="CG176" s="76"/>
      <c r="CH176" s="76"/>
      <c r="CI176" s="76"/>
      <c r="CJ176" s="76"/>
      <c r="CK176" s="76"/>
      <c r="CL176" s="76"/>
      <c r="CM176" s="76"/>
      <c r="CN176" s="76"/>
      <c r="CO176" s="76"/>
      <c r="CP176" s="76"/>
      <c r="CQ176" s="76"/>
      <c r="CR176" s="76"/>
      <c r="CS176" s="76"/>
      <c r="CT176" s="76"/>
      <c r="CU176" s="76"/>
      <c r="CV176" s="76"/>
      <c r="CW176" s="76"/>
      <c r="CX176" s="76"/>
      <c r="CY176" s="76"/>
      <c r="CZ176" s="76"/>
      <c r="DA176" s="76"/>
      <c r="DB176" s="76"/>
      <c r="DC176" s="76"/>
      <c r="DD176" s="76"/>
      <c r="DE176" s="76"/>
      <c r="DF176" s="76"/>
      <c r="DG176" s="76"/>
      <c r="DH176" s="76"/>
      <c r="DI176" s="76"/>
      <c r="DJ176" s="76"/>
      <c r="DK176" s="76"/>
      <c r="DL176" s="76"/>
      <c r="DM176" s="76"/>
      <c r="DN176" s="76"/>
      <c r="DO176" s="76"/>
      <c r="DP176" s="76"/>
      <c r="DQ176" s="76"/>
      <c r="DR176" s="76"/>
      <c r="DS176" s="76"/>
      <c r="DT176" s="76"/>
      <c r="DU176" s="76"/>
      <c r="DV176" s="76"/>
      <c r="DW176" s="76"/>
      <c r="DX176" s="76"/>
      <c r="DY176" s="76"/>
      <c r="DZ176" s="76"/>
      <c r="EA176" s="76"/>
      <c r="EB176" s="76"/>
      <c r="EC176" s="76"/>
      <c r="ED176" s="76"/>
      <c r="EE176" s="76"/>
      <c r="EF176" s="76"/>
      <c r="EG176" s="76"/>
      <c r="EH176" s="76"/>
      <c r="EI176" s="76"/>
      <c r="EJ176" s="76"/>
      <c r="EK176" s="76"/>
      <c r="EL176" s="76"/>
      <c r="EM176" s="76"/>
      <c r="EN176" s="76"/>
      <c r="EO176" s="76"/>
      <c r="EP176" s="76"/>
      <c r="EQ176" s="76"/>
      <c r="ER176" s="76"/>
      <c r="ES176" s="76"/>
      <c r="ET176" s="76"/>
      <c r="EU176" s="76"/>
      <c r="EV176" s="76"/>
      <c r="EW176" s="76"/>
      <c r="EX176" s="76"/>
      <c r="EY176" s="76"/>
      <c r="EZ176" s="76"/>
      <c r="FA176" s="76"/>
      <c r="FB176" s="76"/>
      <c r="FC176" s="76"/>
      <c r="FD176" s="76"/>
      <c r="FE176" s="76"/>
      <c r="FF176" s="76"/>
      <c r="FG176" s="76"/>
      <c r="FH176" s="76"/>
      <c r="FI176" s="76"/>
      <c r="FJ176" s="76"/>
      <c r="FK176" s="76"/>
      <c r="FL176" s="76"/>
      <c r="FM176" s="76"/>
      <c r="FN176" s="76"/>
      <c r="FO176" s="76"/>
      <c r="FP176" s="76"/>
      <c r="FQ176" s="76"/>
      <c r="FR176" s="76"/>
      <c r="FS176" s="76"/>
      <c r="FT176" s="76"/>
      <c r="FU176" s="76"/>
      <c r="FV176" s="76"/>
      <c r="FW176" s="76"/>
      <c r="FX176" s="76"/>
      <c r="FY176" s="76"/>
      <c r="FZ176" s="76"/>
      <c r="GA176" s="76"/>
      <c r="GB176" s="76"/>
      <c r="GC176" s="76"/>
      <c r="GD176" s="76"/>
      <c r="GE176" s="76"/>
      <c r="GF176" s="76"/>
      <c r="GG176" s="76"/>
      <c r="GH176" s="76"/>
      <c r="GI176" s="76"/>
      <c r="GJ176" s="76"/>
      <c r="GK176" s="76"/>
      <c r="GL176" s="76"/>
      <c r="GM176" s="76"/>
      <c r="GN176" s="76"/>
      <c r="GO176" s="76"/>
      <c r="GP176" s="76"/>
      <c r="GQ176" s="76"/>
      <c r="GR176" s="76"/>
      <c r="GS176" s="76"/>
      <c r="GT176" s="76"/>
      <c r="GU176" s="76"/>
      <c r="GV176" s="76"/>
      <c r="GW176" s="76"/>
    </row>
    <row r="177" spans="7:205" ht="20.100000000000001" customHeight="1">
      <c r="G177" s="74"/>
      <c r="H177" s="74"/>
      <c r="I177" s="74"/>
      <c r="J177" s="74"/>
      <c r="K177" s="74"/>
      <c r="L177" s="74"/>
      <c r="M177" s="74"/>
      <c r="N177" s="74"/>
      <c r="O177" s="74"/>
      <c r="P177" s="74"/>
      <c r="Q177" s="74"/>
      <c r="R177" s="74"/>
      <c r="S177" s="74"/>
      <c r="T177" s="74"/>
      <c r="U177" s="74"/>
      <c r="V177" s="74"/>
      <c r="W177" s="74"/>
      <c r="X177" s="74"/>
      <c r="Y177" s="74"/>
      <c r="Z177" s="74"/>
      <c r="AA177" s="76"/>
      <c r="AB177" s="76"/>
      <c r="AC177" s="76"/>
      <c r="AD177" s="76"/>
      <c r="AE177" s="76"/>
      <c r="AF177" s="76"/>
      <c r="AG177" s="76"/>
      <c r="AH177" s="76"/>
      <c r="AI177" s="76"/>
      <c r="AJ177" s="76"/>
      <c r="AK177" s="76"/>
      <c r="AL177" s="76"/>
      <c r="AM177" s="76"/>
      <c r="AN177" s="76"/>
      <c r="AO177" s="76"/>
      <c r="AP177" s="76"/>
      <c r="AQ177" s="76"/>
      <c r="AR177" s="76"/>
      <c r="AS177" s="76"/>
      <c r="AT177" s="76"/>
      <c r="AU177" s="76"/>
      <c r="AV177" s="76"/>
      <c r="AW177" s="76"/>
      <c r="AX177" s="76"/>
      <c r="AY177" s="76"/>
      <c r="AZ177" s="76"/>
      <c r="BA177" s="76"/>
      <c r="BB177" s="76"/>
      <c r="BC177" s="76"/>
      <c r="BD177" s="76"/>
      <c r="BE177" s="76"/>
      <c r="BF177" s="76"/>
      <c r="BG177" s="76"/>
      <c r="BH177" s="76"/>
      <c r="BI177" s="76"/>
      <c r="BJ177" s="76"/>
      <c r="BK177" s="76"/>
      <c r="BL177" s="76"/>
      <c r="BM177" s="76"/>
      <c r="BN177" s="76"/>
      <c r="BO177" s="76"/>
      <c r="BP177" s="76"/>
      <c r="BQ177" s="76"/>
      <c r="BR177" s="76"/>
      <c r="BS177" s="76"/>
      <c r="BT177" s="76"/>
      <c r="BU177" s="76"/>
      <c r="BV177" s="76"/>
      <c r="BW177" s="76"/>
      <c r="BX177" s="76"/>
      <c r="BY177" s="76"/>
      <c r="BZ177" s="76"/>
      <c r="CA177" s="76"/>
      <c r="CB177" s="76"/>
      <c r="CC177" s="76"/>
      <c r="CD177" s="76"/>
      <c r="CE177" s="76"/>
      <c r="CF177" s="76"/>
      <c r="CG177" s="76"/>
      <c r="CH177" s="76"/>
      <c r="CI177" s="76"/>
      <c r="CJ177" s="76"/>
      <c r="CK177" s="76"/>
      <c r="CL177" s="76"/>
      <c r="CM177" s="76"/>
      <c r="CN177" s="76"/>
      <c r="CO177" s="76"/>
      <c r="CP177" s="76"/>
      <c r="CQ177" s="76"/>
      <c r="CR177" s="76"/>
      <c r="CS177" s="76"/>
      <c r="CT177" s="76"/>
      <c r="CU177" s="76"/>
      <c r="CV177" s="76"/>
      <c r="CW177" s="76"/>
      <c r="CX177" s="76"/>
      <c r="CY177" s="76"/>
      <c r="CZ177" s="76"/>
      <c r="DA177" s="76"/>
      <c r="DB177" s="76"/>
      <c r="DC177" s="76"/>
      <c r="DD177" s="76"/>
      <c r="DE177" s="76"/>
      <c r="DF177" s="76"/>
      <c r="DG177" s="76"/>
      <c r="DH177" s="76"/>
      <c r="DI177" s="76"/>
      <c r="DJ177" s="76"/>
      <c r="DK177" s="76"/>
      <c r="DL177" s="76"/>
      <c r="DM177" s="76"/>
      <c r="DN177" s="76"/>
      <c r="DO177" s="76"/>
      <c r="DP177" s="76"/>
      <c r="DQ177" s="76"/>
      <c r="DR177" s="76"/>
      <c r="DS177" s="76"/>
      <c r="DT177" s="76"/>
      <c r="DU177" s="76"/>
      <c r="DV177" s="76"/>
      <c r="DW177" s="76"/>
      <c r="DX177" s="76"/>
      <c r="DY177" s="76"/>
      <c r="DZ177" s="76"/>
      <c r="EA177" s="76"/>
      <c r="EB177" s="76"/>
      <c r="EC177" s="76"/>
      <c r="ED177" s="76"/>
      <c r="EE177" s="76"/>
      <c r="EF177" s="76"/>
      <c r="EG177" s="76"/>
      <c r="EH177" s="76"/>
      <c r="EI177" s="76"/>
      <c r="EJ177" s="76"/>
      <c r="EK177" s="76"/>
      <c r="EL177" s="76"/>
      <c r="EM177" s="76"/>
      <c r="EN177" s="76"/>
      <c r="EO177" s="76"/>
      <c r="EP177" s="76"/>
      <c r="EQ177" s="76"/>
      <c r="ER177" s="76"/>
      <c r="ES177" s="76"/>
      <c r="ET177" s="76"/>
      <c r="EU177" s="76"/>
      <c r="EV177" s="76"/>
      <c r="EW177" s="76"/>
      <c r="EX177" s="76"/>
      <c r="EY177" s="76"/>
      <c r="EZ177" s="76"/>
      <c r="FA177" s="76"/>
      <c r="FB177" s="76"/>
      <c r="FC177" s="76"/>
      <c r="FD177" s="76"/>
      <c r="FE177" s="76"/>
      <c r="FF177" s="76"/>
      <c r="FG177" s="76"/>
      <c r="FH177" s="76"/>
      <c r="FI177" s="76"/>
      <c r="FJ177" s="76"/>
      <c r="FK177" s="76"/>
      <c r="FL177" s="76"/>
      <c r="FM177" s="76"/>
      <c r="FN177" s="76"/>
      <c r="FO177" s="76"/>
      <c r="FP177" s="76"/>
      <c r="FQ177" s="76"/>
      <c r="FR177" s="76"/>
      <c r="FS177" s="76"/>
      <c r="FT177" s="76"/>
      <c r="FU177" s="76"/>
      <c r="FV177" s="76"/>
      <c r="FW177" s="76"/>
      <c r="FX177" s="76"/>
      <c r="FY177" s="76"/>
      <c r="FZ177" s="76"/>
      <c r="GA177" s="76"/>
      <c r="GB177" s="76"/>
      <c r="GC177" s="76"/>
      <c r="GD177" s="76"/>
      <c r="GE177" s="76"/>
      <c r="GF177" s="76"/>
      <c r="GG177" s="76"/>
      <c r="GH177" s="76"/>
      <c r="GI177" s="76"/>
      <c r="GJ177" s="76"/>
      <c r="GK177" s="76"/>
      <c r="GL177" s="76"/>
      <c r="GM177" s="76"/>
      <c r="GN177" s="76"/>
      <c r="GO177" s="76"/>
      <c r="GP177" s="76"/>
      <c r="GQ177" s="76"/>
      <c r="GR177" s="76"/>
      <c r="GS177" s="76"/>
      <c r="GT177" s="76"/>
      <c r="GU177" s="76"/>
      <c r="GV177" s="76"/>
      <c r="GW177" s="76"/>
    </row>
    <row r="178" spans="7:205" ht="20.100000000000001" customHeight="1">
      <c r="G178" s="74"/>
      <c r="H178" s="74"/>
      <c r="I178" s="74"/>
      <c r="J178" s="74"/>
      <c r="K178" s="74"/>
      <c r="L178" s="74"/>
      <c r="M178" s="74"/>
      <c r="N178" s="74"/>
      <c r="O178" s="74"/>
      <c r="P178" s="74"/>
      <c r="Q178" s="74"/>
      <c r="R178" s="74"/>
      <c r="S178" s="74"/>
      <c r="T178" s="74"/>
      <c r="U178" s="74"/>
      <c r="V178" s="74"/>
      <c r="W178" s="74"/>
      <c r="X178" s="74"/>
      <c r="Y178" s="74"/>
      <c r="Z178" s="74"/>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6"/>
      <c r="AY178" s="76"/>
      <c r="AZ178" s="76"/>
      <c r="BA178" s="76"/>
      <c r="BB178" s="76"/>
      <c r="BC178" s="76"/>
      <c r="BD178" s="76"/>
      <c r="BE178" s="76"/>
      <c r="BF178" s="76"/>
      <c r="BG178" s="76"/>
      <c r="BH178" s="76"/>
      <c r="BI178" s="76"/>
      <c r="BJ178" s="76"/>
      <c r="BK178" s="76"/>
      <c r="BL178" s="76"/>
      <c r="BM178" s="76"/>
      <c r="BN178" s="76"/>
      <c r="BO178" s="76"/>
      <c r="BP178" s="76"/>
      <c r="BQ178" s="76"/>
      <c r="BR178" s="76"/>
      <c r="BS178" s="76"/>
      <c r="BT178" s="76"/>
      <c r="BU178" s="76"/>
      <c r="BV178" s="76"/>
      <c r="BW178" s="76"/>
      <c r="BX178" s="76"/>
      <c r="BY178" s="76"/>
      <c r="BZ178" s="76"/>
      <c r="CA178" s="76"/>
      <c r="CB178" s="76"/>
      <c r="CC178" s="76"/>
      <c r="CD178" s="76"/>
      <c r="CE178" s="76"/>
      <c r="CF178" s="76"/>
      <c r="CG178" s="76"/>
      <c r="CH178" s="76"/>
      <c r="CI178" s="76"/>
      <c r="CJ178" s="76"/>
      <c r="CK178" s="76"/>
      <c r="CL178" s="76"/>
      <c r="CM178" s="76"/>
      <c r="CN178" s="76"/>
      <c r="CO178" s="76"/>
      <c r="CP178" s="76"/>
      <c r="CQ178" s="76"/>
      <c r="CR178" s="76"/>
      <c r="CS178" s="76"/>
      <c r="CT178" s="76"/>
      <c r="CU178" s="76"/>
      <c r="CV178" s="76"/>
      <c r="CW178" s="76"/>
      <c r="CX178" s="76"/>
      <c r="CY178" s="76"/>
      <c r="CZ178" s="76"/>
      <c r="DA178" s="76"/>
      <c r="DB178" s="76"/>
      <c r="DC178" s="76"/>
      <c r="DD178" s="76"/>
      <c r="DE178" s="76"/>
      <c r="DF178" s="76"/>
      <c r="DG178" s="76"/>
      <c r="DH178" s="76"/>
      <c r="DI178" s="76"/>
      <c r="DJ178" s="76"/>
      <c r="DK178" s="76"/>
      <c r="DL178" s="76"/>
      <c r="DM178" s="76"/>
      <c r="DN178" s="76"/>
      <c r="DO178" s="76"/>
      <c r="DP178" s="76"/>
      <c r="DQ178" s="76"/>
      <c r="DR178" s="76"/>
      <c r="DS178" s="76"/>
      <c r="DT178" s="76"/>
      <c r="DU178" s="76"/>
      <c r="DV178" s="76"/>
      <c r="DW178" s="76"/>
      <c r="DX178" s="76"/>
      <c r="DY178" s="76"/>
      <c r="DZ178" s="76"/>
      <c r="EA178" s="76"/>
      <c r="EB178" s="76"/>
      <c r="EC178" s="76"/>
      <c r="ED178" s="76"/>
      <c r="EE178" s="76"/>
      <c r="EF178" s="76"/>
      <c r="EG178" s="76"/>
      <c r="EH178" s="76"/>
      <c r="EI178" s="76"/>
      <c r="EJ178" s="76"/>
      <c r="EK178" s="76"/>
      <c r="EL178" s="76"/>
      <c r="EM178" s="76"/>
      <c r="EN178" s="76"/>
      <c r="EO178" s="76"/>
      <c r="EP178" s="76"/>
      <c r="EQ178" s="76"/>
      <c r="ER178" s="76"/>
      <c r="ES178" s="76"/>
      <c r="ET178" s="76"/>
      <c r="EU178" s="76"/>
      <c r="EV178" s="76"/>
      <c r="EW178" s="76"/>
      <c r="EX178" s="76"/>
      <c r="EY178" s="76"/>
      <c r="EZ178" s="76"/>
      <c r="FA178" s="76"/>
      <c r="FB178" s="76"/>
      <c r="FC178" s="76"/>
      <c r="FD178" s="76"/>
      <c r="FE178" s="76"/>
      <c r="FF178" s="76"/>
      <c r="FG178" s="76"/>
      <c r="FH178" s="76"/>
      <c r="FI178" s="76"/>
      <c r="FJ178" s="76"/>
      <c r="FK178" s="76"/>
      <c r="FL178" s="76"/>
      <c r="FM178" s="76"/>
      <c r="FN178" s="76"/>
      <c r="FO178" s="76"/>
      <c r="FP178" s="76"/>
      <c r="FQ178" s="76"/>
      <c r="FR178" s="76"/>
      <c r="FS178" s="76"/>
      <c r="FT178" s="76"/>
      <c r="FU178" s="76"/>
      <c r="FV178" s="76"/>
      <c r="FW178" s="76"/>
      <c r="FX178" s="76"/>
      <c r="FY178" s="76"/>
      <c r="FZ178" s="76"/>
      <c r="GA178" s="76"/>
      <c r="GB178" s="76"/>
      <c r="GC178" s="76"/>
      <c r="GD178" s="76"/>
      <c r="GE178" s="76"/>
      <c r="GF178" s="76"/>
      <c r="GG178" s="76"/>
      <c r="GH178" s="76"/>
      <c r="GI178" s="76"/>
      <c r="GJ178" s="76"/>
      <c r="GK178" s="76"/>
      <c r="GL178" s="76"/>
      <c r="GM178" s="76"/>
      <c r="GN178" s="76"/>
      <c r="GO178" s="76"/>
      <c r="GP178" s="76"/>
      <c r="GQ178" s="76"/>
      <c r="GR178" s="76"/>
      <c r="GS178" s="76"/>
      <c r="GT178" s="76"/>
      <c r="GU178" s="76"/>
      <c r="GV178" s="76"/>
      <c r="GW178" s="76"/>
    </row>
    <row r="179" spans="7:205" ht="20.100000000000001" customHeight="1">
      <c r="G179" s="74"/>
      <c r="H179" s="74"/>
      <c r="I179" s="74"/>
      <c r="J179" s="74"/>
      <c r="K179" s="74"/>
      <c r="L179" s="74"/>
      <c r="M179" s="74"/>
      <c r="N179" s="74"/>
      <c r="O179" s="74"/>
      <c r="P179" s="74"/>
      <c r="Q179" s="74"/>
      <c r="R179" s="74"/>
      <c r="S179" s="74"/>
      <c r="T179" s="74"/>
      <c r="U179" s="74"/>
      <c r="V179" s="74"/>
      <c r="W179" s="74"/>
      <c r="X179" s="74"/>
      <c r="Y179" s="74"/>
      <c r="Z179" s="74"/>
      <c r="AA179" s="76"/>
      <c r="AB179" s="76"/>
      <c r="AC179" s="76"/>
      <c r="AD179" s="76"/>
      <c r="AE179" s="76"/>
      <c r="AF179" s="76"/>
      <c r="AG179" s="76"/>
      <c r="AH179" s="76"/>
      <c r="AI179" s="76"/>
      <c r="AJ179" s="76"/>
      <c r="AK179" s="76"/>
      <c r="AL179" s="76"/>
      <c r="AM179" s="76"/>
      <c r="AN179" s="76"/>
      <c r="AO179" s="76"/>
      <c r="AP179" s="76"/>
      <c r="AQ179" s="76"/>
      <c r="AR179" s="76"/>
      <c r="AS179" s="76"/>
      <c r="AT179" s="76"/>
      <c r="AU179" s="76"/>
      <c r="AV179" s="76"/>
      <c r="AW179" s="76"/>
      <c r="AX179" s="76"/>
      <c r="AY179" s="76"/>
      <c r="AZ179" s="76"/>
      <c r="BA179" s="76"/>
      <c r="BB179" s="76"/>
      <c r="BC179" s="76"/>
      <c r="BD179" s="76"/>
      <c r="BE179" s="76"/>
      <c r="BF179" s="76"/>
      <c r="BG179" s="76"/>
      <c r="BH179" s="76"/>
      <c r="BI179" s="76"/>
      <c r="BJ179" s="76"/>
      <c r="BK179" s="76"/>
      <c r="BL179" s="76"/>
      <c r="BM179" s="76"/>
      <c r="BN179" s="76"/>
      <c r="BO179" s="76"/>
      <c r="BP179" s="76"/>
      <c r="BQ179" s="76"/>
      <c r="BR179" s="76"/>
      <c r="BS179" s="76"/>
      <c r="BT179" s="76"/>
      <c r="BU179" s="76"/>
      <c r="BV179" s="76"/>
      <c r="BW179" s="76"/>
      <c r="BX179" s="76"/>
      <c r="BY179" s="76"/>
      <c r="BZ179" s="76"/>
      <c r="CA179" s="76"/>
      <c r="CB179" s="76"/>
      <c r="CC179" s="76"/>
      <c r="CD179" s="76"/>
      <c r="CE179" s="76"/>
      <c r="CF179" s="76"/>
      <c r="CG179" s="76"/>
      <c r="CH179" s="76"/>
      <c r="CI179" s="76"/>
      <c r="CJ179" s="76"/>
      <c r="CK179" s="76"/>
      <c r="CL179" s="76"/>
      <c r="CM179" s="76"/>
      <c r="CN179" s="76"/>
      <c r="CO179" s="76"/>
      <c r="CP179" s="76"/>
      <c r="CQ179" s="76"/>
      <c r="CR179" s="76"/>
      <c r="CS179" s="76"/>
      <c r="CT179" s="76"/>
      <c r="CU179" s="76"/>
      <c r="CV179" s="76"/>
      <c r="CW179" s="76"/>
      <c r="CX179" s="76"/>
      <c r="CY179" s="76"/>
      <c r="CZ179" s="76"/>
      <c r="DA179" s="76"/>
      <c r="DB179" s="76"/>
      <c r="DC179" s="76"/>
      <c r="DD179" s="76"/>
      <c r="DE179" s="76"/>
      <c r="DF179" s="76"/>
      <c r="DG179" s="76"/>
      <c r="DH179" s="76"/>
      <c r="DI179" s="76"/>
      <c r="DJ179" s="76"/>
      <c r="DK179" s="76"/>
      <c r="DL179" s="76"/>
      <c r="DM179" s="76"/>
      <c r="DN179" s="76"/>
      <c r="DO179" s="76"/>
      <c r="DP179" s="76"/>
      <c r="DQ179" s="76"/>
      <c r="DR179" s="76"/>
      <c r="DS179" s="76"/>
      <c r="DT179" s="76"/>
      <c r="DU179" s="76"/>
      <c r="DV179" s="76"/>
      <c r="DW179" s="76"/>
      <c r="DX179" s="76"/>
      <c r="DY179" s="76"/>
      <c r="DZ179" s="76"/>
      <c r="EA179" s="76"/>
      <c r="EB179" s="76"/>
      <c r="EC179" s="76"/>
      <c r="ED179" s="76"/>
      <c r="EE179" s="76"/>
      <c r="EF179" s="76"/>
      <c r="EG179" s="76"/>
      <c r="EH179" s="76"/>
      <c r="EI179" s="76"/>
      <c r="EJ179" s="76"/>
      <c r="EK179" s="76"/>
      <c r="EL179" s="76"/>
      <c r="EM179" s="76"/>
      <c r="EN179" s="76"/>
      <c r="EO179" s="76"/>
      <c r="EP179" s="76"/>
      <c r="EQ179" s="76"/>
      <c r="ER179" s="76"/>
      <c r="ES179" s="76"/>
      <c r="ET179" s="76"/>
      <c r="EU179" s="76"/>
      <c r="EV179" s="76"/>
      <c r="EW179" s="76"/>
      <c r="EX179" s="76"/>
      <c r="EY179" s="76"/>
      <c r="EZ179" s="76"/>
      <c r="FA179" s="76"/>
      <c r="FB179" s="76"/>
      <c r="FC179" s="76"/>
      <c r="FD179" s="76"/>
      <c r="FE179" s="76"/>
      <c r="FF179" s="76"/>
      <c r="FG179" s="76"/>
      <c r="FH179" s="76"/>
      <c r="FI179" s="76"/>
      <c r="FJ179" s="76"/>
      <c r="FK179" s="76"/>
      <c r="FL179" s="76"/>
      <c r="FM179" s="76"/>
      <c r="FN179" s="76"/>
      <c r="FO179" s="76"/>
      <c r="FP179" s="76"/>
      <c r="FQ179" s="76"/>
      <c r="FR179" s="76"/>
      <c r="FS179" s="76"/>
      <c r="FT179" s="76"/>
      <c r="FU179" s="76"/>
      <c r="FV179" s="76"/>
      <c r="FW179" s="76"/>
      <c r="FX179" s="76"/>
      <c r="FY179" s="76"/>
      <c r="FZ179" s="76"/>
      <c r="GA179" s="76"/>
      <c r="GB179" s="76"/>
      <c r="GC179" s="76"/>
      <c r="GD179" s="76"/>
      <c r="GE179" s="76"/>
      <c r="GF179" s="76"/>
      <c r="GG179" s="76"/>
      <c r="GH179" s="76"/>
      <c r="GI179" s="76"/>
      <c r="GJ179" s="76"/>
      <c r="GK179" s="76"/>
      <c r="GL179" s="76"/>
      <c r="GM179" s="76"/>
      <c r="GN179" s="76"/>
      <c r="GO179" s="76"/>
      <c r="GP179" s="76"/>
      <c r="GQ179" s="76"/>
      <c r="GR179" s="76"/>
      <c r="GS179" s="76"/>
      <c r="GT179" s="76"/>
      <c r="GU179" s="76"/>
      <c r="GV179" s="76"/>
      <c r="GW179" s="76"/>
    </row>
    <row r="180" spans="7:205" ht="20.100000000000001" customHeight="1">
      <c r="G180" s="74"/>
      <c r="H180" s="74"/>
      <c r="I180" s="74"/>
      <c r="J180" s="74"/>
      <c r="K180" s="74"/>
      <c r="L180" s="74"/>
      <c r="M180" s="74"/>
      <c r="N180" s="74"/>
      <c r="O180" s="74"/>
      <c r="P180" s="74"/>
      <c r="Q180" s="74"/>
      <c r="R180" s="74"/>
      <c r="S180" s="74"/>
      <c r="T180" s="74"/>
      <c r="U180" s="74"/>
      <c r="V180" s="74"/>
      <c r="W180" s="74"/>
      <c r="X180" s="74"/>
      <c r="Y180" s="74"/>
      <c r="Z180" s="74"/>
      <c r="AA180" s="76"/>
      <c r="AB180" s="76"/>
      <c r="AC180" s="76"/>
      <c r="AD180" s="76"/>
      <c r="AE180" s="76"/>
      <c r="AF180" s="76"/>
      <c r="AG180" s="76"/>
      <c r="AH180" s="76"/>
      <c r="AI180" s="76"/>
      <c r="AJ180" s="76"/>
      <c r="AK180" s="76"/>
      <c r="AL180" s="76"/>
      <c r="AM180" s="76"/>
      <c r="AN180" s="76"/>
      <c r="AO180" s="76"/>
      <c r="AP180" s="76"/>
      <c r="AQ180" s="76"/>
      <c r="AR180" s="76"/>
      <c r="AS180" s="76"/>
      <c r="AT180" s="76"/>
      <c r="AU180" s="76"/>
      <c r="AV180" s="76"/>
      <c r="AW180" s="76"/>
      <c r="AX180" s="76"/>
      <c r="AY180" s="76"/>
      <c r="AZ180" s="76"/>
      <c r="BA180" s="76"/>
      <c r="BB180" s="76"/>
      <c r="BC180" s="76"/>
      <c r="BD180" s="76"/>
      <c r="BE180" s="76"/>
      <c r="BF180" s="76"/>
      <c r="BG180" s="76"/>
      <c r="BH180" s="76"/>
      <c r="BI180" s="76"/>
      <c r="BJ180" s="76"/>
      <c r="BK180" s="76"/>
      <c r="BL180" s="76"/>
      <c r="BM180" s="76"/>
      <c r="BN180" s="76"/>
      <c r="BO180" s="76"/>
      <c r="BP180" s="76"/>
      <c r="BQ180" s="76"/>
      <c r="BR180" s="76"/>
      <c r="BS180" s="76"/>
      <c r="BT180" s="76"/>
      <c r="BU180" s="76"/>
      <c r="BV180" s="76"/>
      <c r="BW180" s="76"/>
      <c r="BX180" s="76"/>
      <c r="BY180" s="76"/>
      <c r="BZ180" s="76"/>
      <c r="CA180" s="76"/>
      <c r="CB180" s="76"/>
      <c r="CC180" s="76"/>
      <c r="CD180" s="76"/>
      <c r="CE180" s="76"/>
      <c r="CF180" s="76"/>
      <c r="CG180" s="76"/>
      <c r="CH180" s="76"/>
      <c r="CI180" s="76"/>
      <c r="CJ180" s="76"/>
      <c r="CK180" s="76"/>
      <c r="CL180" s="76"/>
      <c r="CM180" s="76"/>
      <c r="CN180" s="76"/>
      <c r="CO180" s="76"/>
      <c r="CP180" s="76"/>
      <c r="CQ180" s="76"/>
      <c r="CR180" s="76"/>
      <c r="CS180" s="76"/>
      <c r="CT180" s="76"/>
      <c r="CU180" s="76"/>
      <c r="CV180" s="76"/>
      <c r="CW180" s="76"/>
      <c r="CX180" s="76"/>
      <c r="CY180" s="76"/>
      <c r="CZ180" s="76"/>
      <c r="DA180" s="76"/>
      <c r="DB180" s="76"/>
      <c r="DC180" s="76"/>
      <c r="DD180" s="76"/>
      <c r="DE180" s="76"/>
      <c r="DF180" s="76"/>
      <c r="DG180" s="76"/>
      <c r="DH180" s="76"/>
      <c r="DI180" s="76"/>
      <c r="DJ180" s="76"/>
      <c r="DK180" s="76"/>
      <c r="DL180" s="76"/>
      <c r="DM180" s="76"/>
      <c r="DN180" s="76"/>
      <c r="DO180" s="76"/>
      <c r="DP180" s="76"/>
      <c r="DQ180" s="76"/>
      <c r="DR180" s="76"/>
      <c r="DS180" s="76"/>
      <c r="DT180" s="76"/>
      <c r="DU180" s="76"/>
      <c r="DV180" s="76"/>
      <c r="DW180" s="76"/>
      <c r="DX180" s="76"/>
      <c r="DY180" s="76"/>
      <c r="DZ180" s="76"/>
      <c r="EA180" s="76"/>
      <c r="EB180" s="76"/>
      <c r="EC180" s="76"/>
      <c r="ED180" s="76"/>
      <c r="EE180" s="76"/>
      <c r="EF180" s="76"/>
      <c r="EG180" s="76"/>
      <c r="EH180" s="76"/>
      <c r="EI180" s="76"/>
      <c r="EJ180" s="76"/>
      <c r="EK180" s="76"/>
      <c r="EL180" s="76"/>
      <c r="EM180" s="76"/>
      <c r="EN180" s="76"/>
      <c r="EO180" s="76"/>
      <c r="EP180" s="76"/>
      <c r="EQ180" s="76"/>
      <c r="ER180" s="76"/>
      <c r="ES180" s="76"/>
      <c r="ET180" s="76"/>
      <c r="EU180" s="76"/>
      <c r="EV180" s="76"/>
      <c r="EW180" s="76"/>
      <c r="EX180" s="76"/>
      <c r="EY180" s="76"/>
      <c r="EZ180" s="76"/>
      <c r="FA180" s="76"/>
      <c r="FB180" s="76"/>
      <c r="FC180" s="76"/>
      <c r="FD180" s="76"/>
      <c r="FE180" s="76"/>
      <c r="FF180" s="76"/>
      <c r="FG180" s="76"/>
      <c r="FH180" s="76"/>
      <c r="FI180" s="76"/>
      <c r="FJ180" s="76"/>
      <c r="FK180" s="76"/>
      <c r="FL180" s="76"/>
      <c r="FM180" s="76"/>
      <c r="FN180" s="76"/>
      <c r="FO180" s="76"/>
      <c r="FP180" s="76"/>
      <c r="FQ180" s="76"/>
      <c r="FR180" s="76"/>
      <c r="FS180" s="76"/>
      <c r="FT180" s="76"/>
      <c r="FU180" s="76"/>
      <c r="FV180" s="76"/>
      <c r="FW180" s="76"/>
      <c r="FX180" s="76"/>
      <c r="FY180" s="76"/>
      <c r="FZ180" s="76"/>
      <c r="GA180" s="76"/>
      <c r="GB180" s="76"/>
      <c r="GC180" s="76"/>
      <c r="GD180" s="76"/>
      <c r="GE180" s="76"/>
      <c r="GF180" s="76"/>
      <c r="GG180" s="76"/>
      <c r="GH180" s="76"/>
      <c r="GI180" s="76"/>
      <c r="GJ180" s="76"/>
      <c r="GK180" s="76"/>
      <c r="GL180" s="76"/>
      <c r="GM180" s="76"/>
      <c r="GN180" s="76"/>
      <c r="GO180" s="76"/>
      <c r="GP180" s="76"/>
      <c r="GQ180" s="76"/>
      <c r="GR180" s="76"/>
      <c r="GS180" s="76"/>
      <c r="GT180" s="76"/>
      <c r="GU180" s="76"/>
      <c r="GV180" s="76"/>
      <c r="GW180" s="76"/>
    </row>
    <row r="181" spans="7:205" ht="20.100000000000001" customHeight="1">
      <c r="G181" s="74"/>
      <c r="H181" s="74"/>
      <c r="I181" s="74"/>
      <c r="J181" s="74"/>
      <c r="K181" s="74"/>
      <c r="L181" s="74"/>
      <c r="M181" s="74"/>
      <c r="N181" s="74"/>
      <c r="O181" s="74"/>
      <c r="P181" s="74"/>
      <c r="Q181" s="74"/>
      <c r="R181" s="74"/>
      <c r="S181" s="74"/>
      <c r="T181" s="74"/>
      <c r="U181" s="74"/>
      <c r="V181" s="74"/>
      <c r="W181" s="74"/>
      <c r="X181" s="74"/>
      <c r="Y181" s="74"/>
      <c r="Z181" s="74"/>
      <c r="AA181" s="76"/>
      <c r="AB181" s="76"/>
      <c r="AC181" s="76"/>
      <c r="AD181" s="76"/>
      <c r="AE181" s="76"/>
      <c r="AF181" s="76"/>
      <c r="AG181" s="76"/>
      <c r="AH181" s="76"/>
      <c r="AI181" s="76"/>
      <c r="AJ181" s="76"/>
      <c r="AK181" s="76"/>
      <c r="AL181" s="76"/>
      <c r="AM181" s="76"/>
      <c r="AN181" s="76"/>
      <c r="AO181" s="76"/>
      <c r="AP181" s="76"/>
      <c r="AQ181" s="76"/>
      <c r="AR181" s="76"/>
      <c r="AS181" s="76"/>
      <c r="AT181" s="76"/>
      <c r="AU181" s="76"/>
      <c r="AV181" s="76"/>
      <c r="AW181" s="76"/>
      <c r="AX181" s="76"/>
      <c r="AY181" s="76"/>
      <c r="AZ181" s="76"/>
      <c r="BA181" s="76"/>
      <c r="BB181" s="76"/>
      <c r="BC181" s="76"/>
      <c r="BD181" s="76"/>
      <c r="BE181" s="76"/>
      <c r="BF181" s="76"/>
      <c r="BG181" s="76"/>
      <c r="BH181" s="76"/>
      <c r="BI181" s="76"/>
      <c r="BJ181" s="76"/>
      <c r="BK181" s="76"/>
      <c r="BL181" s="76"/>
      <c r="BM181" s="76"/>
      <c r="BN181" s="76"/>
      <c r="BO181" s="76"/>
      <c r="BP181" s="76"/>
      <c r="BQ181" s="76"/>
      <c r="BR181" s="76"/>
      <c r="BS181" s="76"/>
      <c r="BT181" s="76"/>
      <c r="BU181" s="76"/>
      <c r="BV181" s="76"/>
      <c r="BW181" s="76"/>
      <c r="BX181" s="76"/>
      <c r="BY181" s="76"/>
      <c r="BZ181" s="76"/>
      <c r="CA181" s="76"/>
      <c r="CB181" s="76"/>
      <c r="CC181" s="76"/>
      <c r="CD181" s="76"/>
      <c r="CE181" s="76"/>
      <c r="CF181" s="76"/>
      <c r="CG181" s="76"/>
      <c r="CH181" s="76"/>
      <c r="CI181" s="76"/>
      <c r="CJ181" s="76"/>
      <c r="CK181" s="76"/>
      <c r="CL181" s="76"/>
      <c r="CM181" s="76"/>
      <c r="CN181" s="76"/>
      <c r="CO181" s="76"/>
      <c r="CP181" s="76"/>
      <c r="CQ181" s="76"/>
      <c r="CR181" s="76"/>
      <c r="CS181" s="76"/>
      <c r="CT181" s="76"/>
      <c r="CU181" s="76"/>
      <c r="CV181" s="76"/>
      <c r="CW181" s="76"/>
      <c r="CX181" s="76"/>
      <c r="CY181" s="76"/>
      <c r="CZ181" s="76"/>
      <c r="DA181" s="76"/>
      <c r="DB181" s="76"/>
      <c r="DC181" s="76"/>
      <c r="DD181" s="76"/>
      <c r="DE181" s="76"/>
      <c r="DF181" s="76"/>
      <c r="DG181" s="76"/>
      <c r="DH181" s="76"/>
      <c r="DI181" s="76"/>
      <c r="DJ181" s="76"/>
      <c r="DK181" s="76"/>
      <c r="DL181" s="76"/>
      <c r="DM181" s="76"/>
      <c r="DN181" s="76"/>
      <c r="DO181" s="76"/>
      <c r="DP181" s="76"/>
      <c r="DQ181" s="76"/>
      <c r="DR181" s="76"/>
      <c r="DS181" s="76"/>
      <c r="DT181" s="76"/>
      <c r="DU181" s="76"/>
      <c r="DV181" s="76"/>
      <c r="DW181" s="76"/>
      <c r="DX181" s="76"/>
      <c r="DY181" s="76"/>
      <c r="DZ181" s="76"/>
      <c r="EA181" s="76"/>
      <c r="EB181" s="76"/>
      <c r="EC181" s="76"/>
      <c r="ED181" s="76"/>
      <c r="EE181" s="76"/>
      <c r="EF181" s="76"/>
      <c r="EG181" s="76"/>
      <c r="EH181" s="76"/>
      <c r="EI181" s="76"/>
      <c r="EJ181" s="76"/>
      <c r="EK181" s="76"/>
      <c r="EL181" s="76"/>
      <c r="EM181" s="76"/>
      <c r="EN181" s="76"/>
      <c r="EO181" s="76"/>
      <c r="EP181" s="76"/>
      <c r="EQ181" s="76"/>
      <c r="ER181" s="76"/>
      <c r="ES181" s="76"/>
      <c r="ET181" s="76"/>
      <c r="EU181" s="76"/>
      <c r="EV181" s="76"/>
      <c r="EW181" s="76"/>
      <c r="EX181" s="76"/>
      <c r="EY181" s="76"/>
      <c r="EZ181" s="76"/>
      <c r="FA181" s="76"/>
      <c r="FB181" s="76"/>
      <c r="FC181" s="76"/>
      <c r="FD181" s="76"/>
      <c r="FE181" s="76"/>
      <c r="FF181" s="76"/>
      <c r="FG181" s="76"/>
      <c r="FH181" s="76"/>
      <c r="FI181" s="76"/>
      <c r="FJ181" s="76"/>
      <c r="FK181" s="76"/>
      <c r="FL181" s="76"/>
      <c r="FM181" s="76"/>
      <c r="FN181" s="76"/>
      <c r="FO181" s="76"/>
      <c r="FP181" s="76"/>
      <c r="FQ181" s="76"/>
      <c r="FR181" s="76"/>
      <c r="FS181" s="76"/>
      <c r="FT181" s="76"/>
      <c r="FU181" s="76"/>
      <c r="FV181" s="76"/>
      <c r="FW181" s="76"/>
      <c r="FX181" s="76"/>
      <c r="FY181" s="76"/>
      <c r="FZ181" s="76"/>
      <c r="GA181" s="76"/>
      <c r="GB181" s="76"/>
      <c r="GC181" s="76"/>
      <c r="GD181" s="76"/>
      <c r="GE181" s="76"/>
      <c r="GF181" s="76"/>
      <c r="GG181" s="76"/>
      <c r="GH181" s="76"/>
      <c r="GI181" s="76"/>
      <c r="GJ181" s="76"/>
      <c r="GK181" s="76"/>
      <c r="GL181" s="76"/>
      <c r="GM181" s="76"/>
      <c r="GN181" s="76"/>
      <c r="GO181" s="76"/>
      <c r="GP181" s="76"/>
      <c r="GQ181" s="76"/>
      <c r="GR181" s="76"/>
      <c r="GS181" s="76"/>
      <c r="GT181" s="76"/>
      <c r="GU181" s="76"/>
      <c r="GV181" s="76"/>
      <c r="GW181" s="76"/>
    </row>
    <row r="182" spans="7:205" ht="20.100000000000001" customHeight="1">
      <c r="G182" s="74"/>
      <c r="H182" s="74"/>
      <c r="I182" s="74"/>
      <c r="J182" s="74"/>
      <c r="K182" s="74"/>
      <c r="L182" s="74"/>
      <c r="M182" s="74"/>
      <c r="N182" s="74"/>
      <c r="O182" s="74"/>
      <c r="P182" s="74"/>
      <c r="Q182" s="74"/>
      <c r="R182" s="74"/>
      <c r="S182" s="74"/>
      <c r="T182" s="74"/>
      <c r="U182" s="74"/>
      <c r="V182" s="74"/>
      <c r="W182" s="74"/>
      <c r="X182" s="74"/>
      <c r="Y182" s="74"/>
      <c r="Z182" s="74"/>
      <c r="AA182" s="76"/>
      <c r="AB182" s="76"/>
      <c r="AC182" s="76"/>
      <c r="AD182" s="76"/>
      <c r="AE182" s="76"/>
      <c r="AF182" s="76"/>
      <c r="AG182" s="76"/>
      <c r="AH182" s="76"/>
      <c r="AI182" s="76"/>
      <c r="AJ182" s="76"/>
      <c r="AK182" s="76"/>
      <c r="AL182" s="76"/>
      <c r="AM182" s="76"/>
      <c r="AN182" s="76"/>
      <c r="AO182" s="76"/>
      <c r="AP182" s="76"/>
      <c r="AQ182" s="76"/>
      <c r="AR182" s="76"/>
      <c r="AS182" s="76"/>
      <c r="AT182" s="76"/>
      <c r="AU182" s="76"/>
      <c r="AV182" s="76"/>
      <c r="AW182" s="76"/>
      <c r="AX182" s="76"/>
      <c r="AY182" s="76"/>
      <c r="AZ182" s="76"/>
      <c r="BA182" s="76"/>
      <c r="BB182" s="76"/>
      <c r="BC182" s="76"/>
      <c r="BD182" s="76"/>
      <c r="BE182" s="76"/>
      <c r="BF182" s="76"/>
      <c r="BG182" s="76"/>
      <c r="BH182" s="76"/>
      <c r="BI182" s="76"/>
      <c r="BJ182" s="76"/>
      <c r="BK182" s="76"/>
      <c r="BL182" s="76"/>
      <c r="BM182" s="76"/>
      <c r="BN182" s="76"/>
      <c r="BO182" s="76"/>
      <c r="BP182" s="76"/>
      <c r="BQ182" s="76"/>
      <c r="BR182" s="76"/>
      <c r="BS182" s="76"/>
      <c r="BT182" s="76"/>
      <c r="BU182" s="76"/>
      <c r="BV182" s="76"/>
      <c r="BW182" s="76"/>
      <c r="BX182" s="76"/>
      <c r="BY182" s="76"/>
      <c r="BZ182" s="76"/>
      <c r="CA182" s="76"/>
      <c r="CB182" s="76"/>
      <c r="CC182" s="76"/>
      <c r="CD182" s="76"/>
      <c r="CE182" s="76"/>
      <c r="CF182" s="76"/>
      <c r="CG182" s="76"/>
      <c r="CH182" s="76"/>
      <c r="CI182" s="76"/>
      <c r="CJ182" s="76"/>
      <c r="CK182" s="76"/>
      <c r="CL182" s="76"/>
      <c r="CM182" s="76"/>
      <c r="CN182" s="76"/>
      <c r="CO182" s="76"/>
      <c r="CP182" s="76"/>
      <c r="CQ182" s="76"/>
      <c r="CR182" s="76"/>
      <c r="CS182" s="76"/>
      <c r="CT182" s="76"/>
      <c r="CU182" s="76"/>
      <c r="CV182" s="76"/>
      <c r="CW182" s="76"/>
      <c r="CX182" s="76"/>
      <c r="CY182" s="76"/>
      <c r="CZ182" s="76"/>
      <c r="DA182" s="76"/>
      <c r="DB182" s="76"/>
      <c r="DC182" s="76"/>
      <c r="DD182" s="76"/>
      <c r="DE182" s="76"/>
      <c r="DF182" s="76"/>
      <c r="DG182" s="76"/>
      <c r="DH182" s="76"/>
      <c r="DI182" s="76"/>
      <c r="DJ182" s="76"/>
      <c r="DK182" s="76"/>
      <c r="DL182" s="76"/>
      <c r="DM182" s="76"/>
      <c r="DN182" s="76"/>
      <c r="DO182" s="76"/>
      <c r="DP182" s="76"/>
      <c r="DQ182" s="76"/>
      <c r="DR182" s="76"/>
      <c r="DS182" s="76"/>
      <c r="DT182" s="76"/>
      <c r="DU182" s="76"/>
      <c r="DV182" s="76"/>
      <c r="DW182" s="76"/>
      <c r="DX182" s="76"/>
      <c r="DY182" s="76"/>
      <c r="DZ182" s="76"/>
      <c r="EA182" s="76"/>
      <c r="EB182" s="76"/>
      <c r="EC182" s="76"/>
      <c r="ED182" s="76"/>
      <c r="EE182" s="76"/>
      <c r="EF182" s="76"/>
      <c r="EG182" s="76"/>
      <c r="EH182" s="76"/>
      <c r="EI182" s="76"/>
      <c r="EJ182" s="76"/>
      <c r="EK182" s="76"/>
      <c r="EL182" s="76"/>
      <c r="EM182" s="76"/>
      <c r="EN182" s="76"/>
      <c r="EO182" s="76"/>
      <c r="EP182" s="76"/>
      <c r="EQ182" s="76"/>
      <c r="ER182" s="76"/>
      <c r="ES182" s="76"/>
      <c r="ET182" s="76"/>
      <c r="EU182" s="76"/>
      <c r="EV182" s="76"/>
      <c r="EW182" s="76"/>
      <c r="EX182" s="76"/>
      <c r="EY182" s="76"/>
      <c r="EZ182" s="76"/>
      <c r="FA182" s="76"/>
      <c r="FB182" s="76"/>
      <c r="FC182" s="76"/>
      <c r="FD182" s="76"/>
      <c r="FE182" s="76"/>
      <c r="FF182" s="76"/>
      <c r="FG182" s="76"/>
      <c r="FH182" s="76"/>
      <c r="FI182" s="76"/>
      <c r="FJ182" s="76"/>
      <c r="FK182" s="76"/>
      <c r="FL182" s="76"/>
      <c r="FM182" s="76"/>
      <c r="FN182" s="76"/>
      <c r="FO182" s="76"/>
      <c r="FP182" s="76"/>
      <c r="FQ182" s="76"/>
      <c r="FR182" s="76"/>
      <c r="FS182" s="76"/>
      <c r="FT182" s="76"/>
      <c r="FU182" s="76"/>
      <c r="FV182" s="76"/>
      <c r="FW182" s="76"/>
      <c r="FX182" s="76"/>
      <c r="FY182" s="76"/>
      <c r="FZ182" s="76"/>
      <c r="GA182" s="76"/>
      <c r="GB182" s="76"/>
      <c r="GC182" s="76"/>
      <c r="GD182" s="76"/>
      <c r="GE182" s="76"/>
      <c r="GF182" s="76"/>
      <c r="GG182" s="76"/>
      <c r="GH182" s="76"/>
      <c r="GI182" s="76"/>
      <c r="GJ182" s="76"/>
      <c r="GK182" s="76"/>
      <c r="GL182" s="76"/>
      <c r="GM182" s="76"/>
      <c r="GN182" s="76"/>
      <c r="GO182" s="76"/>
      <c r="GP182" s="76"/>
      <c r="GQ182" s="76"/>
      <c r="GR182" s="76"/>
      <c r="GS182" s="76"/>
      <c r="GT182" s="76"/>
      <c r="GU182" s="76"/>
      <c r="GV182" s="76"/>
      <c r="GW182" s="76"/>
    </row>
    <row r="183" spans="7:205" ht="20.100000000000001" customHeight="1">
      <c r="G183" s="74"/>
      <c r="H183" s="74"/>
      <c r="I183" s="74"/>
      <c r="J183" s="74"/>
      <c r="K183" s="74"/>
      <c r="L183" s="74"/>
      <c r="M183" s="74"/>
      <c r="N183" s="74"/>
      <c r="O183" s="74"/>
      <c r="P183" s="74"/>
      <c r="Q183" s="74"/>
      <c r="R183" s="74"/>
      <c r="S183" s="74"/>
      <c r="T183" s="74"/>
      <c r="U183" s="74"/>
      <c r="V183" s="74"/>
      <c r="W183" s="74"/>
      <c r="X183" s="74"/>
      <c r="Y183" s="74"/>
      <c r="Z183" s="74"/>
      <c r="AA183" s="76"/>
      <c r="AB183" s="76"/>
      <c r="AC183" s="76"/>
      <c r="AD183" s="76"/>
      <c r="AE183" s="76"/>
      <c r="AF183" s="76"/>
      <c r="AG183" s="76"/>
      <c r="AH183" s="76"/>
      <c r="AI183" s="76"/>
      <c r="AJ183" s="76"/>
      <c r="AK183" s="76"/>
      <c r="AL183" s="76"/>
      <c r="AM183" s="76"/>
      <c r="AN183" s="76"/>
      <c r="AO183" s="76"/>
      <c r="AP183" s="76"/>
      <c r="AQ183" s="76"/>
      <c r="AR183" s="76"/>
      <c r="AS183" s="76"/>
      <c r="AT183" s="76"/>
      <c r="AU183" s="76"/>
      <c r="AV183" s="76"/>
      <c r="AW183" s="76"/>
      <c r="AX183" s="76"/>
      <c r="AY183" s="76"/>
      <c r="AZ183" s="76"/>
      <c r="BA183" s="76"/>
      <c r="BB183" s="76"/>
      <c r="BC183" s="76"/>
      <c r="BD183" s="76"/>
      <c r="BE183" s="76"/>
      <c r="BF183" s="76"/>
      <c r="BG183" s="76"/>
      <c r="BH183" s="76"/>
      <c r="BI183" s="76"/>
      <c r="BJ183" s="76"/>
      <c r="BK183" s="76"/>
      <c r="BL183" s="76"/>
      <c r="BM183" s="76"/>
      <c r="BN183" s="76"/>
      <c r="BO183" s="76"/>
      <c r="BP183" s="76"/>
      <c r="BQ183" s="76"/>
      <c r="BR183" s="76"/>
      <c r="BS183" s="76"/>
      <c r="BT183" s="76"/>
      <c r="BU183" s="76"/>
      <c r="BV183" s="76"/>
      <c r="BW183" s="76"/>
      <c r="BX183" s="76"/>
      <c r="BY183" s="76"/>
      <c r="BZ183" s="76"/>
      <c r="CA183" s="76"/>
      <c r="CB183" s="76"/>
      <c r="CC183" s="76"/>
      <c r="CD183" s="76"/>
      <c r="CE183" s="76"/>
      <c r="CF183" s="76"/>
      <c r="CG183" s="76"/>
      <c r="CH183" s="76"/>
      <c r="CI183" s="76"/>
      <c r="CJ183" s="76"/>
      <c r="CK183" s="76"/>
      <c r="CL183" s="76"/>
      <c r="CM183" s="76"/>
      <c r="CN183" s="76"/>
      <c r="CO183" s="76"/>
      <c r="CP183" s="76"/>
      <c r="CQ183" s="76"/>
      <c r="CR183" s="76"/>
      <c r="CS183" s="76"/>
      <c r="CT183" s="76"/>
      <c r="CU183" s="76"/>
      <c r="CV183" s="76"/>
      <c r="CW183" s="76"/>
      <c r="CX183" s="76"/>
      <c r="CY183" s="76"/>
      <c r="CZ183" s="76"/>
      <c r="DA183" s="76"/>
      <c r="DB183" s="76"/>
      <c r="DC183" s="76"/>
      <c r="DD183" s="76"/>
      <c r="DE183" s="76"/>
      <c r="DF183" s="76"/>
      <c r="DG183" s="76"/>
      <c r="DH183" s="76"/>
      <c r="DI183" s="76"/>
      <c r="DJ183" s="76"/>
      <c r="DK183" s="76"/>
      <c r="DL183" s="76"/>
      <c r="DM183" s="76"/>
      <c r="DN183" s="76"/>
      <c r="DO183" s="76"/>
      <c r="DP183" s="76"/>
      <c r="DQ183" s="76"/>
      <c r="DR183" s="76"/>
      <c r="DS183" s="76"/>
      <c r="DT183" s="76"/>
      <c r="DU183" s="76"/>
      <c r="DV183" s="76"/>
      <c r="DW183" s="76"/>
      <c r="DX183" s="76"/>
      <c r="DY183" s="76"/>
      <c r="DZ183" s="76"/>
      <c r="EA183" s="76"/>
      <c r="EB183" s="76"/>
      <c r="EC183" s="76"/>
      <c r="ED183" s="76"/>
      <c r="EE183" s="76"/>
      <c r="EF183" s="76"/>
      <c r="EG183" s="76"/>
      <c r="EH183" s="76"/>
      <c r="EI183" s="76"/>
      <c r="EJ183" s="76"/>
      <c r="EK183" s="76"/>
      <c r="EL183" s="76"/>
      <c r="EM183" s="76"/>
      <c r="EN183" s="76"/>
      <c r="EO183" s="76"/>
      <c r="EP183" s="76"/>
      <c r="EQ183" s="76"/>
      <c r="ER183" s="76"/>
      <c r="ES183" s="76"/>
      <c r="ET183" s="76"/>
      <c r="EU183" s="76"/>
      <c r="EV183" s="76"/>
      <c r="EW183" s="76"/>
      <c r="EX183" s="76"/>
      <c r="EY183" s="76"/>
      <c r="EZ183" s="76"/>
      <c r="FA183" s="76"/>
      <c r="FB183" s="76"/>
      <c r="FC183" s="76"/>
      <c r="FD183" s="76"/>
      <c r="FE183" s="76"/>
      <c r="FF183" s="76"/>
      <c r="FG183" s="76"/>
      <c r="FH183" s="76"/>
      <c r="FI183" s="76"/>
      <c r="FJ183" s="76"/>
      <c r="FK183" s="76"/>
      <c r="FL183" s="76"/>
      <c r="FM183" s="76"/>
      <c r="FN183" s="76"/>
      <c r="FO183" s="76"/>
      <c r="FP183" s="76"/>
      <c r="FQ183" s="76"/>
      <c r="FR183" s="76"/>
      <c r="FS183" s="76"/>
      <c r="FT183" s="76"/>
      <c r="FU183" s="76"/>
      <c r="FV183" s="76"/>
      <c r="FW183" s="76"/>
      <c r="FX183" s="76"/>
      <c r="FY183" s="76"/>
      <c r="FZ183" s="76"/>
      <c r="GA183" s="76"/>
      <c r="GB183" s="76"/>
      <c r="GC183" s="76"/>
      <c r="GD183" s="76"/>
      <c r="GE183" s="76"/>
      <c r="GF183" s="76"/>
      <c r="GG183" s="76"/>
      <c r="GH183" s="76"/>
      <c r="GI183" s="76"/>
      <c r="GJ183" s="76"/>
      <c r="GK183" s="76"/>
      <c r="GL183" s="76"/>
      <c r="GM183" s="76"/>
      <c r="GN183" s="76"/>
      <c r="GO183" s="76"/>
      <c r="GP183" s="76"/>
      <c r="GQ183" s="76"/>
      <c r="GR183" s="76"/>
      <c r="GS183" s="76"/>
      <c r="GT183" s="76"/>
      <c r="GU183" s="76"/>
      <c r="GV183" s="76"/>
      <c r="GW183" s="76"/>
    </row>
    <row r="184" spans="7:205" ht="20.100000000000001" customHeight="1">
      <c r="G184" s="74"/>
      <c r="H184" s="74"/>
      <c r="I184" s="74"/>
      <c r="J184" s="74"/>
      <c r="K184" s="74"/>
      <c r="L184" s="74"/>
      <c r="M184" s="74"/>
      <c r="N184" s="74"/>
      <c r="O184" s="74"/>
      <c r="P184" s="74"/>
      <c r="Q184" s="74"/>
      <c r="R184" s="74"/>
      <c r="S184" s="74"/>
      <c r="T184" s="74"/>
      <c r="U184" s="74"/>
      <c r="V184" s="74"/>
      <c r="W184" s="74"/>
      <c r="X184" s="74"/>
      <c r="Y184" s="74"/>
      <c r="Z184" s="74"/>
      <c r="AA184" s="76"/>
      <c r="AB184" s="76"/>
      <c r="AC184" s="76"/>
      <c r="AD184" s="76"/>
      <c r="AE184" s="76"/>
      <c r="AF184" s="76"/>
      <c r="AG184" s="76"/>
      <c r="AH184" s="76"/>
      <c r="AI184" s="76"/>
      <c r="AJ184" s="76"/>
      <c r="AK184" s="76"/>
      <c r="AL184" s="76"/>
      <c r="AM184" s="76"/>
      <c r="AN184" s="76"/>
      <c r="AO184" s="76"/>
      <c r="AP184" s="76"/>
      <c r="AQ184" s="76"/>
      <c r="AR184" s="76"/>
      <c r="AS184" s="76"/>
      <c r="AT184" s="76"/>
      <c r="AU184" s="76"/>
      <c r="AV184" s="76"/>
      <c r="AW184" s="76"/>
      <c r="AX184" s="76"/>
      <c r="AY184" s="76"/>
      <c r="AZ184" s="76"/>
      <c r="BA184" s="76"/>
      <c r="BB184" s="76"/>
      <c r="BC184" s="76"/>
      <c r="BD184" s="76"/>
      <c r="BE184" s="76"/>
      <c r="BF184" s="76"/>
      <c r="BG184" s="76"/>
      <c r="BH184" s="76"/>
      <c r="BI184" s="76"/>
      <c r="BJ184" s="76"/>
      <c r="BK184" s="76"/>
      <c r="BL184" s="76"/>
      <c r="BM184" s="76"/>
      <c r="BN184" s="76"/>
      <c r="BO184" s="76"/>
      <c r="BP184" s="76"/>
      <c r="BQ184" s="76"/>
      <c r="BR184" s="76"/>
      <c r="BS184" s="76"/>
      <c r="BT184" s="76"/>
      <c r="BU184" s="76"/>
      <c r="BV184" s="76"/>
      <c r="BW184" s="76"/>
      <c r="BX184" s="76"/>
      <c r="BY184" s="76"/>
      <c r="BZ184" s="76"/>
      <c r="CA184" s="76"/>
      <c r="CB184" s="76"/>
      <c r="CC184" s="76"/>
      <c r="CD184" s="76"/>
      <c r="CE184" s="76"/>
      <c r="CF184" s="76"/>
      <c r="CG184" s="76"/>
      <c r="CH184" s="76"/>
      <c r="CI184" s="76"/>
      <c r="CJ184" s="76"/>
      <c r="CK184" s="76"/>
      <c r="CL184" s="76"/>
      <c r="CM184" s="76"/>
      <c r="CN184" s="76"/>
      <c r="CO184" s="76"/>
      <c r="CP184" s="76"/>
      <c r="CQ184" s="76"/>
      <c r="CR184" s="76"/>
      <c r="CS184" s="76"/>
      <c r="CT184" s="76"/>
      <c r="CU184" s="76"/>
      <c r="CV184" s="76"/>
      <c r="CW184" s="76"/>
      <c r="CX184" s="76"/>
      <c r="CY184" s="76"/>
      <c r="CZ184" s="76"/>
      <c r="DA184" s="76"/>
      <c r="DB184" s="76"/>
      <c r="DC184" s="76"/>
      <c r="DD184" s="76"/>
      <c r="DE184" s="76"/>
      <c r="DF184" s="76"/>
      <c r="DG184" s="76"/>
      <c r="DH184" s="76"/>
      <c r="DI184" s="76"/>
      <c r="DJ184" s="76"/>
      <c r="DK184" s="76"/>
      <c r="DL184" s="76"/>
      <c r="DM184" s="76"/>
      <c r="DN184" s="76"/>
      <c r="DO184" s="76"/>
      <c r="DP184" s="76"/>
      <c r="DQ184" s="76"/>
      <c r="DR184" s="76"/>
      <c r="DS184" s="76"/>
      <c r="DT184" s="76"/>
      <c r="DU184" s="76"/>
      <c r="DV184" s="76"/>
      <c r="DW184" s="76"/>
      <c r="DX184" s="76"/>
      <c r="DY184" s="76"/>
      <c r="DZ184" s="76"/>
      <c r="EA184" s="76"/>
      <c r="EB184" s="76"/>
      <c r="EC184" s="76"/>
      <c r="ED184" s="76"/>
      <c r="EE184" s="76"/>
      <c r="EF184" s="76"/>
      <c r="EG184" s="76"/>
      <c r="EH184" s="76"/>
      <c r="EI184" s="76"/>
      <c r="EJ184" s="76"/>
      <c r="EK184" s="76"/>
      <c r="EL184" s="76"/>
      <c r="EM184" s="76"/>
      <c r="EN184" s="76"/>
      <c r="EO184" s="76"/>
      <c r="EP184" s="76"/>
      <c r="EQ184" s="76"/>
      <c r="ER184" s="76"/>
      <c r="ES184" s="76"/>
      <c r="ET184" s="76"/>
      <c r="EU184" s="76"/>
      <c r="EV184" s="76"/>
      <c r="EW184" s="76"/>
      <c r="EX184" s="76"/>
      <c r="EY184" s="76"/>
      <c r="EZ184" s="76"/>
      <c r="FA184" s="76"/>
      <c r="FB184" s="76"/>
      <c r="FC184" s="76"/>
      <c r="FD184" s="76"/>
      <c r="FE184" s="76"/>
      <c r="FF184" s="76"/>
      <c r="FG184" s="76"/>
      <c r="FH184" s="76"/>
      <c r="FI184" s="76"/>
      <c r="FJ184" s="76"/>
      <c r="FK184" s="76"/>
      <c r="FL184" s="76"/>
      <c r="FM184" s="76"/>
      <c r="FN184" s="76"/>
      <c r="FO184" s="76"/>
      <c r="FP184" s="76"/>
      <c r="FQ184" s="76"/>
      <c r="FR184" s="76"/>
      <c r="FS184" s="76"/>
      <c r="FT184" s="76"/>
      <c r="FU184" s="76"/>
      <c r="FV184" s="76"/>
      <c r="FW184" s="76"/>
      <c r="FX184" s="76"/>
      <c r="FY184" s="76"/>
      <c r="FZ184" s="76"/>
      <c r="GA184" s="76"/>
      <c r="GB184" s="76"/>
      <c r="GC184" s="76"/>
      <c r="GD184" s="76"/>
      <c r="GE184" s="76"/>
      <c r="GF184" s="76"/>
      <c r="GG184" s="76"/>
      <c r="GH184" s="76"/>
      <c r="GI184" s="76"/>
      <c r="GJ184" s="76"/>
      <c r="GK184" s="76"/>
      <c r="GL184" s="76"/>
      <c r="GM184" s="76"/>
      <c r="GN184" s="76"/>
      <c r="GO184" s="76"/>
      <c r="GP184" s="76"/>
      <c r="GQ184" s="76"/>
      <c r="GR184" s="76"/>
      <c r="GS184" s="76"/>
      <c r="GT184" s="76"/>
      <c r="GU184" s="76"/>
      <c r="GV184" s="76"/>
      <c r="GW184" s="76"/>
    </row>
    <row r="185" spans="7:205" ht="20.100000000000001" customHeight="1">
      <c r="G185" s="74"/>
      <c r="H185" s="74"/>
      <c r="I185" s="74"/>
      <c r="J185" s="74"/>
      <c r="K185" s="74"/>
      <c r="L185" s="74"/>
      <c r="M185" s="74"/>
      <c r="N185" s="74"/>
      <c r="O185" s="74"/>
      <c r="P185" s="74"/>
      <c r="Q185" s="74"/>
      <c r="R185" s="74"/>
      <c r="S185" s="74"/>
      <c r="T185" s="74"/>
      <c r="U185" s="74"/>
      <c r="V185" s="74"/>
      <c r="W185" s="74"/>
      <c r="X185" s="74"/>
      <c r="Y185" s="74"/>
      <c r="Z185" s="74"/>
      <c r="AA185" s="76"/>
      <c r="AB185" s="76"/>
      <c r="AC185" s="76"/>
      <c r="AD185" s="76"/>
      <c r="AE185" s="76"/>
      <c r="AF185" s="76"/>
      <c r="AG185" s="76"/>
      <c r="AH185" s="76"/>
      <c r="AI185" s="76"/>
      <c r="AJ185" s="76"/>
      <c r="AK185" s="76"/>
      <c r="AL185" s="76"/>
      <c r="AM185" s="76"/>
      <c r="AN185" s="76"/>
      <c r="AO185" s="76"/>
      <c r="AP185" s="76"/>
      <c r="AQ185" s="76"/>
      <c r="AR185" s="76"/>
      <c r="AS185" s="76"/>
      <c r="AT185" s="76"/>
      <c r="AU185" s="76"/>
      <c r="AV185" s="76"/>
      <c r="AW185" s="76"/>
      <c r="AX185" s="76"/>
      <c r="AY185" s="76"/>
      <c r="AZ185" s="76"/>
      <c r="BA185" s="76"/>
      <c r="BB185" s="76"/>
      <c r="BC185" s="76"/>
      <c r="BD185" s="76"/>
      <c r="BE185" s="76"/>
      <c r="BF185" s="76"/>
      <c r="BG185" s="76"/>
      <c r="BH185" s="76"/>
      <c r="BI185" s="76"/>
      <c r="BJ185" s="76"/>
      <c r="BK185" s="76"/>
      <c r="BL185" s="76"/>
      <c r="BM185" s="76"/>
      <c r="BN185" s="76"/>
      <c r="BO185" s="76"/>
      <c r="BP185" s="76"/>
      <c r="BQ185" s="76"/>
      <c r="BR185" s="76"/>
      <c r="BS185" s="76"/>
      <c r="BT185" s="76"/>
      <c r="BU185" s="76"/>
      <c r="BV185" s="76"/>
      <c r="BW185" s="76"/>
      <c r="BX185" s="76"/>
      <c r="BY185" s="76"/>
      <c r="BZ185" s="76"/>
      <c r="CA185" s="76"/>
      <c r="CB185" s="76"/>
      <c r="CC185" s="76"/>
      <c r="CD185" s="76"/>
      <c r="CE185" s="76"/>
      <c r="CF185" s="76"/>
      <c r="CG185" s="76"/>
      <c r="CH185" s="76"/>
      <c r="CI185" s="76"/>
      <c r="CJ185" s="76"/>
      <c r="CK185" s="76"/>
      <c r="CL185" s="76"/>
      <c r="CM185" s="76"/>
      <c r="CN185" s="76"/>
      <c r="CO185" s="76"/>
      <c r="CP185" s="76"/>
      <c r="CQ185" s="76"/>
      <c r="CR185" s="76"/>
      <c r="CS185" s="76"/>
      <c r="CT185" s="76"/>
      <c r="CU185" s="76"/>
      <c r="CV185" s="76"/>
      <c r="CW185" s="76"/>
      <c r="CX185" s="76"/>
      <c r="CY185" s="76"/>
      <c r="CZ185" s="76"/>
      <c r="DA185" s="76"/>
      <c r="DB185" s="76"/>
      <c r="DC185" s="76"/>
      <c r="DD185" s="76"/>
      <c r="DE185" s="76"/>
      <c r="DF185" s="76"/>
      <c r="DG185" s="76"/>
      <c r="DH185" s="76"/>
      <c r="DI185" s="76"/>
      <c r="DJ185" s="76"/>
      <c r="DK185" s="76"/>
      <c r="DL185" s="76"/>
      <c r="DM185" s="76"/>
      <c r="DN185" s="76"/>
      <c r="DO185" s="76"/>
      <c r="DP185" s="76"/>
      <c r="DQ185" s="76"/>
      <c r="DR185" s="76"/>
      <c r="DS185" s="76"/>
      <c r="DT185" s="76"/>
      <c r="DU185" s="76"/>
      <c r="DV185" s="76"/>
      <c r="DW185" s="76"/>
      <c r="DX185" s="76"/>
      <c r="DY185" s="76"/>
      <c r="DZ185" s="76"/>
      <c r="EA185" s="76"/>
      <c r="EB185" s="76"/>
      <c r="EC185" s="76"/>
      <c r="ED185" s="76"/>
      <c r="EE185" s="76"/>
      <c r="EF185" s="76"/>
      <c r="EG185" s="76"/>
      <c r="EH185" s="76"/>
      <c r="EI185" s="76"/>
      <c r="EJ185" s="76"/>
      <c r="EK185" s="76"/>
      <c r="EL185" s="76"/>
      <c r="EM185" s="76"/>
      <c r="EN185" s="76"/>
      <c r="EO185" s="76"/>
      <c r="EP185" s="76"/>
      <c r="EQ185" s="76"/>
      <c r="ER185" s="76"/>
      <c r="ES185" s="76"/>
      <c r="ET185" s="76"/>
      <c r="EU185" s="76"/>
      <c r="EV185" s="76"/>
      <c r="EW185" s="76"/>
      <c r="EX185" s="76"/>
      <c r="EY185" s="76"/>
      <c r="EZ185" s="76"/>
      <c r="FA185" s="76"/>
      <c r="FB185" s="76"/>
      <c r="FC185" s="76"/>
      <c r="FD185" s="76"/>
      <c r="FE185" s="76"/>
      <c r="FF185" s="76"/>
      <c r="FG185" s="76"/>
      <c r="FH185" s="76"/>
      <c r="FI185" s="76"/>
      <c r="FJ185" s="76"/>
      <c r="FK185" s="76"/>
      <c r="FL185" s="76"/>
      <c r="FM185" s="76"/>
      <c r="FN185" s="76"/>
      <c r="FO185" s="76"/>
      <c r="FP185" s="76"/>
      <c r="FQ185" s="76"/>
      <c r="FR185" s="76"/>
      <c r="FS185" s="76"/>
      <c r="FT185" s="76"/>
      <c r="FU185" s="76"/>
      <c r="FV185" s="76"/>
      <c r="FW185" s="76"/>
      <c r="FX185" s="76"/>
      <c r="FY185" s="76"/>
      <c r="FZ185" s="76"/>
      <c r="GA185" s="76"/>
      <c r="GB185" s="76"/>
      <c r="GC185" s="76"/>
      <c r="GD185" s="76"/>
      <c r="GE185" s="76"/>
      <c r="GF185" s="76"/>
      <c r="GG185" s="76"/>
      <c r="GH185" s="76"/>
      <c r="GI185" s="76"/>
      <c r="GJ185" s="76"/>
      <c r="GK185" s="76"/>
      <c r="GL185" s="76"/>
      <c r="GM185" s="76"/>
      <c r="GN185" s="76"/>
      <c r="GO185" s="76"/>
      <c r="GP185" s="76"/>
      <c r="GQ185" s="76"/>
      <c r="GR185" s="76"/>
      <c r="GS185" s="76"/>
      <c r="GT185" s="76"/>
      <c r="GU185" s="76"/>
      <c r="GV185" s="76"/>
      <c r="GW185" s="76"/>
    </row>
    <row r="186" spans="7:205" ht="20.100000000000001" customHeight="1">
      <c r="G186" s="74"/>
      <c r="H186" s="74"/>
      <c r="I186" s="74"/>
      <c r="J186" s="74"/>
      <c r="K186" s="74"/>
      <c r="L186" s="74"/>
      <c r="M186" s="74"/>
      <c r="N186" s="74"/>
      <c r="O186" s="74"/>
      <c r="P186" s="74"/>
      <c r="Q186" s="74"/>
      <c r="R186" s="74"/>
      <c r="S186" s="74"/>
      <c r="T186" s="74"/>
      <c r="U186" s="74"/>
      <c r="V186" s="74"/>
      <c r="W186" s="74"/>
      <c r="X186" s="74"/>
      <c r="Y186" s="74"/>
      <c r="Z186" s="74"/>
      <c r="AA186" s="76"/>
      <c r="AB186" s="76"/>
      <c r="AC186" s="76"/>
      <c r="AD186" s="76"/>
      <c r="AE186" s="76"/>
      <c r="AF186" s="76"/>
      <c r="AG186" s="76"/>
      <c r="AH186" s="76"/>
      <c r="AI186" s="76"/>
      <c r="AJ186" s="76"/>
      <c r="AK186" s="76"/>
      <c r="AL186" s="76"/>
      <c r="AM186" s="76"/>
      <c r="AN186" s="76"/>
      <c r="AO186" s="76"/>
      <c r="AP186" s="76"/>
      <c r="AQ186" s="76"/>
      <c r="AR186" s="76"/>
      <c r="AS186" s="76"/>
      <c r="AT186" s="76"/>
      <c r="AU186" s="76"/>
      <c r="AV186" s="76"/>
      <c r="AW186" s="76"/>
      <c r="AX186" s="76"/>
      <c r="AY186" s="76"/>
      <c r="AZ186" s="76"/>
      <c r="BA186" s="76"/>
      <c r="BB186" s="76"/>
      <c r="BC186" s="76"/>
      <c r="BD186" s="76"/>
      <c r="BE186" s="76"/>
      <c r="BF186" s="76"/>
      <c r="BG186" s="76"/>
      <c r="BH186" s="76"/>
      <c r="BI186" s="76"/>
      <c r="BJ186" s="76"/>
      <c r="BK186" s="76"/>
      <c r="BL186" s="76"/>
      <c r="BM186" s="76"/>
      <c r="BN186" s="76"/>
      <c r="BO186" s="76"/>
      <c r="BP186" s="76"/>
      <c r="BQ186" s="76"/>
      <c r="BR186" s="76"/>
      <c r="BS186" s="76"/>
      <c r="BT186" s="76"/>
      <c r="BU186" s="76"/>
      <c r="BV186" s="76"/>
      <c r="BW186" s="76"/>
      <c r="BX186" s="76"/>
      <c r="BY186" s="76"/>
      <c r="BZ186" s="76"/>
      <c r="CA186" s="76"/>
      <c r="CB186" s="76"/>
      <c r="CC186" s="76"/>
      <c r="CD186" s="76"/>
      <c r="CE186" s="76"/>
      <c r="CF186" s="76"/>
      <c r="CG186" s="76"/>
      <c r="CH186" s="76"/>
      <c r="CI186" s="76"/>
      <c r="CJ186" s="76"/>
      <c r="CK186" s="76"/>
      <c r="CL186" s="76"/>
      <c r="CM186" s="76"/>
      <c r="CN186" s="76"/>
      <c r="CO186" s="76"/>
      <c r="CP186" s="76"/>
      <c r="CQ186" s="76"/>
      <c r="CR186" s="76"/>
      <c r="CS186" s="76"/>
      <c r="CT186" s="76"/>
      <c r="CU186" s="76"/>
      <c r="CV186" s="76"/>
      <c r="CW186" s="76"/>
      <c r="CX186" s="76"/>
      <c r="CY186" s="76"/>
      <c r="CZ186" s="76"/>
      <c r="DA186" s="76"/>
      <c r="DB186" s="76"/>
      <c r="DC186" s="76"/>
      <c r="DD186" s="76"/>
      <c r="DE186" s="76"/>
      <c r="DF186" s="76"/>
      <c r="DG186" s="76"/>
      <c r="DH186" s="76"/>
      <c r="DI186" s="76"/>
      <c r="DJ186" s="76"/>
      <c r="DK186" s="76"/>
      <c r="DL186" s="76"/>
      <c r="DM186" s="76"/>
      <c r="DN186" s="76"/>
      <c r="DO186" s="76"/>
      <c r="DP186" s="76"/>
      <c r="DQ186" s="76"/>
      <c r="DR186" s="76"/>
      <c r="DS186" s="76"/>
      <c r="DT186" s="76"/>
      <c r="DU186" s="76"/>
      <c r="DV186" s="76"/>
      <c r="DW186" s="76"/>
      <c r="DX186" s="76"/>
      <c r="DY186" s="76"/>
      <c r="DZ186" s="76"/>
      <c r="EA186" s="76"/>
      <c r="EB186" s="76"/>
      <c r="EC186" s="76"/>
      <c r="ED186" s="76"/>
      <c r="EE186" s="76"/>
      <c r="EF186" s="76"/>
      <c r="EG186" s="76"/>
      <c r="EH186" s="76"/>
      <c r="EI186" s="76"/>
      <c r="EJ186" s="76"/>
      <c r="EK186" s="76"/>
      <c r="EL186" s="76"/>
      <c r="EM186" s="76"/>
      <c r="EN186" s="76"/>
      <c r="EO186" s="76"/>
      <c r="EP186" s="76"/>
      <c r="EQ186" s="76"/>
      <c r="ER186" s="76"/>
      <c r="ES186" s="76"/>
      <c r="ET186" s="76"/>
      <c r="EU186" s="76"/>
      <c r="EV186" s="76"/>
      <c r="EW186" s="76"/>
      <c r="EX186" s="76"/>
      <c r="EY186" s="76"/>
      <c r="EZ186" s="76"/>
      <c r="FA186" s="76"/>
      <c r="FB186" s="76"/>
      <c r="FC186" s="76"/>
      <c r="FD186" s="76"/>
      <c r="FE186" s="76"/>
      <c r="FF186" s="76"/>
      <c r="FG186" s="76"/>
      <c r="FH186" s="76"/>
      <c r="FI186" s="76"/>
      <c r="FJ186" s="76"/>
      <c r="FK186" s="76"/>
      <c r="FL186" s="76"/>
      <c r="FM186" s="76"/>
      <c r="FN186" s="76"/>
      <c r="FO186" s="76"/>
      <c r="FP186" s="76"/>
      <c r="FQ186" s="76"/>
      <c r="FR186" s="76"/>
      <c r="FS186" s="76"/>
      <c r="FT186" s="76"/>
      <c r="FU186" s="76"/>
      <c r="FV186" s="76"/>
      <c r="FW186" s="76"/>
      <c r="FX186" s="76"/>
      <c r="FY186" s="76"/>
      <c r="FZ186" s="76"/>
      <c r="GA186" s="76"/>
      <c r="GB186" s="76"/>
      <c r="GC186" s="76"/>
      <c r="GD186" s="76"/>
      <c r="GE186" s="76"/>
      <c r="GF186" s="76"/>
      <c r="GG186" s="76"/>
      <c r="GH186" s="76"/>
      <c r="GI186" s="76"/>
      <c r="GJ186" s="76"/>
      <c r="GK186" s="76"/>
      <c r="GL186" s="76"/>
      <c r="GM186" s="76"/>
      <c r="GN186" s="76"/>
      <c r="GO186" s="76"/>
      <c r="GP186" s="76"/>
      <c r="GQ186" s="76"/>
      <c r="GR186" s="76"/>
      <c r="GS186" s="76"/>
      <c r="GT186" s="76"/>
      <c r="GU186" s="76"/>
      <c r="GV186" s="76"/>
      <c r="GW186" s="76"/>
    </row>
    <row r="187" spans="7:205" ht="20.100000000000001" customHeight="1">
      <c r="G187" s="74"/>
      <c r="H187" s="74"/>
      <c r="I187" s="74"/>
      <c r="J187" s="74"/>
      <c r="K187" s="74"/>
      <c r="L187" s="74"/>
      <c r="M187" s="74"/>
      <c r="N187" s="74"/>
      <c r="O187" s="74"/>
      <c r="P187" s="74"/>
      <c r="Q187" s="74"/>
      <c r="R187" s="74"/>
      <c r="S187" s="74"/>
      <c r="T187" s="74"/>
      <c r="U187" s="74"/>
      <c r="V187" s="74"/>
      <c r="W187" s="74"/>
      <c r="X187" s="74"/>
      <c r="Y187" s="74"/>
      <c r="Z187" s="74"/>
      <c r="AA187" s="76"/>
      <c r="AB187" s="76"/>
      <c r="AC187" s="76"/>
      <c r="AD187" s="76"/>
      <c r="AE187" s="76"/>
      <c r="AF187" s="76"/>
      <c r="AG187" s="76"/>
      <c r="AH187" s="76"/>
      <c r="AI187" s="76"/>
      <c r="AJ187" s="76"/>
      <c r="AK187" s="76"/>
      <c r="AL187" s="76"/>
      <c r="AM187" s="76"/>
      <c r="AN187" s="76"/>
      <c r="AO187" s="76"/>
      <c r="AP187" s="76"/>
      <c r="AQ187" s="76"/>
      <c r="AR187" s="76"/>
      <c r="AS187" s="76"/>
      <c r="AT187" s="76"/>
      <c r="AU187" s="76"/>
      <c r="AV187" s="76"/>
      <c r="AW187" s="76"/>
      <c r="AX187" s="76"/>
      <c r="AY187" s="76"/>
      <c r="AZ187" s="76"/>
      <c r="BA187" s="76"/>
      <c r="BB187" s="76"/>
      <c r="BC187" s="76"/>
      <c r="BD187" s="76"/>
      <c r="BE187" s="76"/>
      <c r="BF187" s="76"/>
      <c r="BG187" s="76"/>
      <c r="BH187" s="76"/>
      <c r="BI187" s="76"/>
      <c r="BJ187" s="76"/>
      <c r="BK187" s="76"/>
      <c r="BL187" s="76"/>
      <c r="BM187" s="76"/>
      <c r="BN187" s="76"/>
      <c r="BO187" s="76"/>
      <c r="BP187" s="76"/>
      <c r="BQ187" s="76"/>
      <c r="BR187" s="76"/>
      <c r="BS187" s="76"/>
      <c r="BT187" s="76"/>
      <c r="BU187" s="76"/>
      <c r="BV187" s="76"/>
      <c r="BW187" s="76"/>
      <c r="BX187" s="76"/>
      <c r="BY187" s="76"/>
      <c r="BZ187" s="76"/>
      <c r="CA187" s="76"/>
      <c r="CB187" s="76"/>
      <c r="CC187" s="76"/>
      <c r="CD187" s="76"/>
      <c r="CE187" s="76"/>
      <c r="CF187" s="76"/>
      <c r="CG187" s="76"/>
      <c r="CH187" s="76"/>
      <c r="CI187" s="76"/>
      <c r="CJ187" s="76"/>
      <c r="CK187" s="76"/>
      <c r="CL187" s="76"/>
      <c r="CM187" s="76"/>
      <c r="CN187" s="76"/>
      <c r="CO187" s="76"/>
      <c r="CP187" s="76"/>
      <c r="CQ187" s="76"/>
      <c r="CR187" s="76"/>
      <c r="CS187" s="76"/>
      <c r="CT187" s="76"/>
      <c r="CU187" s="76"/>
      <c r="CV187" s="76"/>
      <c r="CW187" s="76"/>
      <c r="CX187" s="76"/>
      <c r="CY187" s="76"/>
      <c r="CZ187" s="76"/>
      <c r="DA187" s="76"/>
      <c r="DB187" s="76"/>
      <c r="DC187" s="76"/>
      <c r="DD187" s="76"/>
      <c r="DE187" s="76"/>
      <c r="DF187" s="76"/>
      <c r="DG187" s="76"/>
      <c r="DH187" s="76"/>
      <c r="DI187" s="76"/>
      <c r="DJ187" s="76"/>
      <c r="DK187" s="76"/>
      <c r="DL187" s="76"/>
      <c r="DM187" s="76"/>
      <c r="DN187" s="76"/>
      <c r="DO187" s="76"/>
      <c r="DP187" s="76"/>
      <c r="DQ187" s="76"/>
      <c r="DR187" s="76"/>
      <c r="DS187" s="76"/>
      <c r="DT187" s="76"/>
      <c r="DU187" s="76"/>
      <c r="DV187" s="76"/>
      <c r="DW187" s="76"/>
      <c r="DX187" s="76"/>
      <c r="DY187" s="76"/>
      <c r="DZ187" s="76"/>
      <c r="EA187" s="76"/>
      <c r="EB187" s="76"/>
      <c r="EC187" s="76"/>
      <c r="ED187" s="76"/>
      <c r="EE187" s="76"/>
      <c r="EF187" s="76"/>
      <c r="EG187" s="76"/>
      <c r="EH187" s="76"/>
      <c r="EI187" s="76"/>
      <c r="EJ187" s="76"/>
      <c r="EK187" s="76"/>
      <c r="EL187" s="76"/>
      <c r="EM187" s="76"/>
      <c r="EN187" s="76"/>
      <c r="EO187" s="76"/>
      <c r="EP187" s="76"/>
      <c r="EQ187" s="76"/>
      <c r="ER187" s="76"/>
      <c r="ES187" s="76"/>
      <c r="ET187" s="76"/>
      <c r="EU187" s="76"/>
      <c r="EV187" s="76"/>
      <c r="EW187" s="76"/>
      <c r="EX187" s="76"/>
      <c r="EY187" s="76"/>
      <c r="EZ187" s="76"/>
      <c r="FA187" s="76"/>
      <c r="FB187" s="76"/>
      <c r="FC187" s="76"/>
      <c r="FD187" s="76"/>
      <c r="FE187" s="76"/>
      <c r="FF187" s="76"/>
      <c r="FG187" s="76"/>
      <c r="FH187" s="76"/>
      <c r="FI187" s="76"/>
      <c r="FJ187" s="76"/>
      <c r="FK187" s="76"/>
      <c r="FL187" s="76"/>
      <c r="FM187" s="76"/>
      <c r="FN187" s="76"/>
      <c r="FO187" s="76"/>
      <c r="FP187" s="76"/>
      <c r="FQ187" s="76"/>
      <c r="FR187" s="76"/>
      <c r="FS187" s="76"/>
      <c r="FT187" s="76"/>
      <c r="FU187" s="76"/>
      <c r="FV187" s="76"/>
      <c r="FW187" s="76"/>
      <c r="FX187" s="76"/>
      <c r="FY187" s="76"/>
      <c r="FZ187" s="76"/>
      <c r="GA187" s="76"/>
      <c r="GB187" s="76"/>
      <c r="GC187" s="76"/>
      <c r="GD187" s="76"/>
      <c r="GE187" s="76"/>
      <c r="GF187" s="76"/>
      <c r="GG187" s="76"/>
      <c r="GH187" s="76"/>
      <c r="GI187" s="76"/>
      <c r="GJ187" s="76"/>
      <c r="GK187" s="76"/>
      <c r="GL187" s="76"/>
      <c r="GM187" s="76"/>
      <c r="GN187" s="76"/>
      <c r="GO187" s="76"/>
      <c r="GP187" s="76"/>
      <c r="GQ187" s="76"/>
      <c r="GR187" s="76"/>
      <c r="GS187" s="76"/>
      <c r="GT187" s="76"/>
      <c r="GU187" s="76"/>
      <c r="GV187" s="76"/>
      <c r="GW187" s="76"/>
    </row>
    <row r="188" spans="7:205" ht="20.100000000000001" customHeight="1">
      <c r="G188" s="74"/>
      <c r="H188" s="74"/>
      <c r="I188" s="74"/>
      <c r="J188" s="74"/>
      <c r="K188" s="74"/>
      <c r="L188" s="74"/>
      <c r="M188" s="74"/>
      <c r="N188" s="74"/>
      <c r="O188" s="74"/>
      <c r="P188" s="74"/>
      <c r="Q188" s="74"/>
      <c r="R188" s="74"/>
      <c r="S188" s="74"/>
      <c r="T188" s="74"/>
      <c r="U188" s="74"/>
      <c r="V188" s="74"/>
      <c r="W188" s="74"/>
      <c r="X188" s="74"/>
      <c r="Y188" s="74"/>
      <c r="Z188" s="74"/>
      <c r="AA188" s="76"/>
      <c r="AB188" s="76"/>
      <c r="AC188" s="76"/>
      <c r="AD188" s="76"/>
      <c r="AE188" s="76"/>
      <c r="AF188" s="76"/>
      <c r="AG188" s="76"/>
      <c r="AH188" s="76"/>
      <c r="AI188" s="76"/>
      <c r="AJ188" s="76"/>
      <c r="AK188" s="76"/>
      <c r="AL188" s="76"/>
      <c r="AM188" s="76"/>
      <c r="AN188" s="76"/>
      <c r="AO188" s="76"/>
      <c r="AP188" s="76"/>
      <c r="AQ188" s="76"/>
      <c r="AR188" s="76"/>
      <c r="AS188" s="76"/>
      <c r="AT188" s="76"/>
      <c r="AU188" s="76"/>
      <c r="AV188" s="76"/>
      <c r="AW188" s="76"/>
      <c r="AX188" s="76"/>
      <c r="AY188" s="76"/>
      <c r="AZ188" s="76"/>
      <c r="BA188" s="76"/>
      <c r="BB188" s="76"/>
      <c r="BC188" s="76"/>
      <c r="BD188" s="76"/>
      <c r="BE188" s="76"/>
      <c r="BF188" s="76"/>
      <c r="BG188" s="76"/>
      <c r="BH188" s="76"/>
      <c r="BI188" s="76"/>
      <c r="BJ188" s="76"/>
      <c r="BK188" s="76"/>
      <c r="BL188" s="76"/>
      <c r="BM188" s="76"/>
      <c r="BN188" s="76"/>
      <c r="BO188" s="76"/>
      <c r="BP188" s="76"/>
      <c r="BQ188" s="76"/>
      <c r="BR188" s="76"/>
      <c r="BS188" s="76"/>
      <c r="BT188" s="76"/>
      <c r="BU188" s="76"/>
      <c r="BV188" s="76"/>
      <c r="BW188" s="76"/>
      <c r="BX188" s="76"/>
      <c r="BY188" s="76"/>
      <c r="BZ188" s="76"/>
      <c r="CA188" s="76"/>
      <c r="CB188" s="76"/>
      <c r="CC188" s="76"/>
      <c r="CD188" s="76"/>
      <c r="CE188" s="76"/>
      <c r="CF188" s="76"/>
      <c r="CG188" s="76"/>
      <c r="CH188" s="76"/>
      <c r="CI188" s="76"/>
      <c r="CJ188" s="76"/>
      <c r="CK188" s="76"/>
      <c r="CL188" s="76"/>
      <c r="CM188" s="76"/>
      <c r="CN188" s="76"/>
      <c r="CO188" s="76"/>
      <c r="CP188" s="76"/>
      <c r="CQ188" s="76"/>
      <c r="CR188" s="76"/>
      <c r="CS188" s="76"/>
      <c r="CT188" s="76"/>
      <c r="CU188" s="76"/>
      <c r="CV188" s="76"/>
      <c r="CW188" s="76"/>
      <c r="CX188" s="76"/>
      <c r="CY188" s="76"/>
      <c r="CZ188" s="76"/>
      <c r="DA188" s="76"/>
      <c r="DB188" s="76"/>
      <c r="DC188" s="76"/>
      <c r="DD188" s="76"/>
      <c r="DE188" s="76"/>
      <c r="DF188" s="76"/>
      <c r="DG188" s="76"/>
      <c r="DH188" s="76"/>
      <c r="DI188" s="76"/>
      <c r="DJ188" s="76"/>
      <c r="DK188" s="76"/>
      <c r="DL188" s="76"/>
      <c r="DM188" s="76"/>
      <c r="DN188" s="76"/>
      <c r="DO188" s="76"/>
      <c r="DP188" s="76"/>
      <c r="DQ188" s="76"/>
      <c r="DR188" s="76"/>
      <c r="DS188" s="76"/>
      <c r="DT188" s="76"/>
      <c r="DU188" s="76"/>
      <c r="DV188" s="76"/>
      <c r="DW188" s="76"/>
      <c r="DX188" s="76"/>
      <c r="DY188" s="76"/>
      <c r="DZ188" s="76"/>
      <c r="EA188" s="76"/>
      <c r="EB188" s="76"/>
      <c r="EC188" s="76"/>
      <c r="ED188" s="76"/>
      <c r="EE188" s="76"/>
      <c r="EF188" s="76"/>
      <c r="EG188" s="76"/>
      <c r="EH188" s="76"/>
      <c r="EI188" s="76"/>
      <c r="EJ188" s="76"/>
      <c r="EK188" s="76"/>
      <c r="EL188" s="76"/>
      <c r="EM188" s="76"/>
      <c r="EN188" s="76"/>
      <c r="EO188" s="76"/>
      <c r="EP188" s="76"/>
      <c r="EQ188" s="76"/>
      <c r="ER188" s="76"/>
      <c r="ES188" s="76"/>
      <c r="ET188" s="76"/>
      <c r="EU188" s="76"/>
      <c r="EV188" s="76"/>
      <c r="EW188" s="76"/>
      <c r="EX188" s="76"/>
      <c r="EY188" s="76"/>
      <c r="EZ188" s="76"/>
      <c r="FA188" s="76"/>
      <c r="FB188" s="76"/>
      <c r="FC188" s="76"/>
      <c r="FD188" s="76"/>
      <c r="FE188" s="76"/>
      <c r="FF188" s="76"/>
      <c r="FG188" s="76"/>
      <c r="FH188" s="76"/>
      <c r="FI188" s="76"/>
      <c r="FJ188" s="76"/>
      <c r="FK188" s="76"/>
      <c r="FL188" s="76"/>
      <c r="FM188" s="76"/>
      <c r="FN188" s="76"/>
      <c r="FO188" s="76"/>
      <c r="FP188" s="76"/>
      <c r="FQ188" s="76"/>
      <c r="FR188" s="76"/>
      <c r="FS188" s="76"/>
      <c r="FT188" s="76"/>
      <c r="FU188" s="76"/>
      <c r="FV188" s="76"/>
      <c r="FW188" s="76"/>
      <c r="FX188" s="76"/>
      <c r="FY188" s="76"/>
      <c r="FZ188" s="76"/>
      <c r="GA188" s="76"/>
      <c r="GB188" s="76"/>
      <c r="GC188" s="76"/>
      <c r="GD188" s="76"/>
      <c r="GE188" s="76"/>
      <c r="GF188" s="76"/>
      <c r="GG188" s="76"/>
      <c r="GH188" s="76"/>
      <c r="GI188" s="76"/>
      <c r="GJ188" s="76"/>
      <c r="GK188" s="76"/>
      <c r="GL188" s="76"/>
      <c r="GM188" s="76"/>
      <c r="GN188" s="76"/>
      <c r="GO188" s="76"/>
      <c r="GP188" s="76"/>
      <c r="GQ188" s="76"/>
      <c r="GR188" s="76"/>
      <c r="GS188" s="76"/>
      <c r="GT188" s="76"/>
      <c r="GU188" s="76"/>
      <c r="GV188" s="76"/>
      <c r="GW188" s="76"/>
    </row>
    <row r="189" spans="7:205" ht="20.100000000000001" customHeight="1">
      <c r="G189" s="74"/>
      <c r="H189" s="74"/>
      <c r="I189" s="74"/>
      <c r="J189" s="74"/>
      <c r="K189" s="74"/>
      <c r="L189" s="74"/>
      <c r="M189" s="74"/>
      <c r="N189" s="74"/>
      <c r="O189" s="74"/>
      <c r="P189" s="74"/>
      <c r="Q189" s="74"/>
      <c r="R189" s="74"/>
      <c r="S189" s="74"/>
      <c r="T189" s="74"/>
      <c r="U189" s="74"/>
      <c r="V189" s="74"/>
      <c r="W189" s="74"/>
      <c r="X189" s="74"/>
      <c r="Y189" s="74"/>
      <c r="Z189" s="74"/>
      <c r="AA189" s="76"/>
      <c r="AB189" s="76"/>
      <c r="AC189" s="76"/>
      <c r="AD189" s="76"/>
      <c r="AE189" s="76"/>
      <c r="AF189" s="76"/>
      <c r="AG189" s="76"/>
      <c r="AH189" s="76"/>
      <c r="AI189" s="76"/>
      <c r="AJ189" s="76"/>
      <c r="AK189" s="76"/>
      <c r="AL189" s="76"/>
      <c r="AM189" s="76"/>
      <c r="AN189" s="76"/>
      <c r="AO189" s="76"/>
      <c r="AP189" s="76"/>
      <c r="AQ189" s="76"/>
      <c r="AR189" s="76"/>
      <c r="AS189" s="76"/>
      <c r="AT189" s="76"/>
      <c r="AU189" s="76"/>
      <c r="AV189" s="76"/>
      <c r="AW189" s="76"/>
      <c r="AX189" s="76"/>
      <c r="AY189" s="76"/>
      <c r="AZ189" s="76"/>
      <c r="BA189" s="76"/>
      <c r="BB189" s="76"/>
      <c r="BC189" s="76"/>
      <c r="BD189" s="76"/>
      <c r="BE189" s="76"/>
      <c r="BF189" s="76"/>
      <c r="BG189" s="76"/>
      <c r="BH189" s="76"/>
      <c r="BI189" s="76"/>
      <c r="BJ189" s="76"/>
      <c r="BK189" s="76"/>
      <c r="BL189" s="76"/>
      <c r="BM189" s="76"/>
      <c r="BN189" s="76"/>
      <c r="BO189" s="76"/>
      <c r="BP189" s="76"/>
      <c r="BQ189" s="76"/>
      <c r="BR189" s="76"/>
      <c r="BS189" s="76"/>
      <c r="BT189" s="76"/>
      <c r="BU189" s="76"/>
      <c r="BV189" s="76"/>
      <c r="BW189" s="76"/>
      <c r="BX189" s="76"/>
      <c r="BY189" s="76"/>
      <c r="BZ189" s="76"/>
      <c r="CA189" s="76"/>
      <c r="CB189" s="76"/>
      <c r="CC189" s="76"/>
      <c r="CD189" s="76"/>
      <c r="CE189" s="76"/>
      <c r="CF189" s="76"/>
      <c r="CG189" s="76"/>
      <c r="CH189" s="76"/>
      <c r="CI189" s="76"/>
      <c r="CJ189" s="76"/>
      <c r="CK189" s="76"/>
      <c r="CL189" s="76"/>
      <c r="CM189" s="76"/>
      <c r="CN189" s="76"/>
      <c r="CO189" s="76"/>
      <c r="CP189" s="76"/>
      <c r="CQ189" s="76"/>
      <c r="CR189" s="76"/>
      <c r="CS189" s="76"/>
      <c r="CT189" s="76"/>
      <c r="CU189" s="76"/>
      <c r="CV189" s="76"/>
      <c r="CW189" s="76"/>
      <c r="CX189" s="76"/>
      <c r="CY189" s="76"/>
      <c r="CZ189" s="76"/>
      <c r="DA189" s="76"/>
      <c r="DB189" s="76"/>
      <c r="DC189" s="76"/>
      <c r="DD189" s="76"/>
      <c r="DE189" s="76"/>
      <c r="DF189" s="76"/>
      <c r="DG189" s="76"/>
      <c r="DH189" s="76"/>
      <c r="DI189" s="76"/>
      <c r="DJ189" s="76"/>
      <c r="DK189" s="76"/>
      <c r="DL189" s="76"/>
      <c r="DM189" s="76"/>
      <c r="DN189" s="76"/>
      <c r="DO189" s="76"/>
      <c r="DP189" s="76"/>
      <c r="DQ189" s="76"/>
      <c r="DR189" s="76"/>
      <c r="DS189" s="76"/>
      <c r="DT189" s="76"/>
      <c r="DU189" s="76"/>
      <c r="DV189" s="76"/>
      <c r="DW189" s="76"/>
      <c r="DX189" s="76"/>
      <c r="DY189" s="76"/>
      <c r="DZ189" s="76"/>
      <c r="EA189" s="76"/>
      <c r="EB189" s="76"/>
      <c r="EC189" s="76"/>
      <c r="ED189" s="76"/>
      <c r="EE189" s="76"/>
      <c r="EF189" s="76"/>
      <c r="EG189" s="76"/>
      <c r="EH189" s="76"/>
      <c r="EI189" s="76"/>
      <c r="EJ189" s="76"/>
      <c r="EK189" s="76"/>
      <c r="EL189" s="76"/>
      <c r="EM189" s="76"/>
      <c r="EN189" s="76"/>
      <c r="EO189" s="76"/>
      <c r="EP189" s="76"/>
      <c r="EQ189" s="76"/>
      <c r="ER189" s="76"/>
      <c r="ES189" s="76"/>
      <c r="ET189" s="76"/>
      <c r="EU189" s="76"/>
      <c r="EV189" s="76"/>
      <c r="EW189" s="76"/>
      <c r="EX189" s="76"/>
      <c r="EY189" s="76"/>
      <c r="EZ189" s="76"/>
      <c r="FA189" s="76"/>
      <c r="FB189" s="76"/>
      <c r="FC189" s="76"/>
      <c r="FD189" s="76"/>
      <c r="FE189" s="76"/>
      <c r="FF189" s="76"/>
      <c r="FG189" s="76"/>
      <c r="FH189" s="76"/>
      <c r="FI189" s="76"/>
      <c r="FJ189" s="76"/>
      <c r="FK189" s="76"/>
      <c r="FL189" s="76"/>
      <c r="FM189" s="76"/>
      <c r="FN189" s="76"/>
      <c r="FO189" s="76"/>
      <c r="FP189" s="76"/>
      <c r="FQ189" s="76"/>
      <c r="FR189" s="76"/>
      <c r="FS189" s="76"/>
      <c r="FT189" s="76"/>
      <c r="FU189" s="76"/>
      <c r="FV189" s="76"/>
      <c r="FW189" s="76"/>
      <c r="FX189" s="76"/>
      <c r="FY189" s="76"/>
      <c r="FZ189" s="76"/>
      <c r="GA189" s="76"/>
      <c r="GB189" s="76"/>
      <c r="GC189" s="76"/>
      <c r="GD189" s="76"/>
      <c r="GE189" s="76"/>
      <c r="GF189" s="76"/>
      <c r="GG189" s="76"/>
      <c r="GH189" s="76"/>
      <c r="GI189" s="76"/>
      <c r="GJ189" s="76"/>
      <c r="GK189" s="76"/>
      <c r="GL189" s="76"/>
      <c r="GM189" s="76"/>
      <c r="GN189" s="76"/>
      <c r="GO189" s="76"/>
      <c r="GP189" s="76"/>
      <c r="GQ189" s="76"/>
      <c r="GR189" s="76"/>
      <c r="GS189" s="76"/>
      <c r="GT189" s="76"/>
      <c r="GU189" s="76"/>
      <c r="GV189" s="76"/>
      <c r="GW189" s="76"/>
    </row>
    <row r="190" spans="7:205" ht="20.100000000000001" customHeight="1">
      <c r="G190" s="74"/>
      <c r="H190" s="74"/>
      <c r="I190" s="74"/>
      <c r="J190" s="74"/>
      <c r="K190" s="74"/>
      <c r="L190" s="74"/>
      <c r="M190" s="74"/>
      <c r="N190" s="74"/>
      <c r="O190" s="74"/>
      <c r="P190" s="74"/>
      <c r="Q190" s="74"/>
      <c r="R190" s="74"/>
      <c r="S190" s="74"/>
      <c r="T190" s="74"/>
      <c r="U190" s="74"/>
      <c r="V190" s="74"/>
      <c r="W190" s="74"/>
      <c r="X190" s="74"/>
      <c r="Y190" s="74"/>
      <c r="Z190" s="74"/>
      <c r="AA190" s="76"/>
      <c r="AB190" s="76"/>
      <c r="AC190" s="76"/>
      <c r="AD190" s="76"/>
      <c r="AE190" s="76"/>
      <c r="AF190" s="76"/>
      <c r="AG190" s="76"/>
      <c r="AH190" s="76"/>
      <c r="AI190" s="76"/>
      <c r="AJ190" s="76"/>
      <c r="AK190" s="76"/>
      <c r="AL190" s="76"/>
      <c r="AM190" s="76"/>
      <c r="AN190" s="76"/>
      <c r="AO190" s="76"/>
      <c r="AP190" s="76"/>
      <c r="AQ190" s="76"/>
      <c r="AR190" s="76"/>
      <c r="AS190" s="76"/>
      <c r="AT190" s="76"/>
      <c r="AU190" s="76"/>
      <c r="AV190" s="76"/>
      <c r="AW190" s="76"/>
      <c r="AX190" s="76"/>
      <c r="AY190" s="76"/>
      <c r="AZ190" s="76"/>
      <c r="BA190" s="76"/>
      <c r="BB190" s="76"/>
      <c r="BC190" s="76"/>
      <c r="BD190" s="76"/>
      <c r="BE190" s="76"/>
      <c r="BF190" s="76"/>
      <c r="BG190" s="76"/>
      <c r="BH190" s="76"/>
      <c r="BI190" s="76"/>
      <c r="BJ190" s="76"/>
      <c r="BK190" s="76"/>
      <c r="BL190" s="76"/>
      <c r="BM190" s="76"/>
      <c r="BN190" s="76"/>
      <c r="BO190" s="76"/>
      <c r="BP190" s="76"/>
      <c r="BQ190" s="76"/>
      <c r="BR190" s="76"/>
      <c r="BS190" s="76"/>
      <c r="BT190" s="76"/>
      <c r="BU190" s="76"/>
      <c r="BV190" s="76"/>
      <c r="BW190" s="76"/>
      <c r="BX190" s="76"/>
      <c r="BY190" s="76"/>
      <c r="BZ190" s="76"/>
      <c r="CA190" s="76"/>
      <c r="CB190" s="76"/>
      <c r="CC190" s="76"/>
      <c r="CD190" s="76"/>
      <c r="CE190" s="76"/>
      <c r="CF190" s="76"/>
      <c r="CG190" s="76"/>
      <c r="CH190" s="76"/>
      <c r="CI190" s="76"/>
      <c r="CJ190" s="76"/>
      <c r="CK190" s="76"/>
      <c r="CL190" s="76"/>
      <c r="CM190" s="76"/>
      <c r="CN190" s="76"/>
      <c r="CO190" s="76"/>
      <c r="CP190" s="76"/>
      <c r="CQ190" s="76"/>
      <c r="CR190" s="76"/>
      <c r="CS190" s="76"/>
      <c r="CT190" s="76"/>
      <c r="CU190" s="76"/>
      <c r="CV190" s="76"/>
      <c r="CW190" s="76"/>
      <c r="CX190" s="76"/>
      <c r="CY190" s="76"/>
      <c r="CZ190" s="76"/>
      <c r="DA190" s="76"/>
      <c r="DB190" s="76"/>
      <c r="DC190" s="76"/>
      <c r="DD190" s="76"/>
      <c r="DE190" s="76"/>
      <c r="DF190" s="76"/>
      <c r="DG190" s="76"/>
      <c r="DH190" s="76"/>
      <c r="DI190" s="76"/>
      <c r="DJ190" s="76"/>
      <c r="DK190" s="76"/>
      <c r="DL190" s="76"/>
      <c r="DM190" s="76"/>
      <c r="DN190" s="76"/>
      <c r="DO190" s="76"/>
      <c r="DP190" s="76"/>
      <c r="DQ190" s="76"/>
      <c r="DR190" s="76"/>
      <c r="DS190" s="76"/>
      <c r="DT190" s="76"/>
      <c r="DU190" s="76"/>
      <c r="DV190" s="76"/>
      <c r="DW190" s="76"/>
      <c r="DX190" s="76"/>
      <c r="DY190" s="76"/>
      <c r="DZ190" s="76"/>
      <c r="EA190" s="76"/>
      <c r="EB190" s="76"/>
      <c r="EC190" s="76"/>
      <c r="ED190" s="76"/>
      <c r="EE190" s="76"/>
      <c r="EF190" s="76"/>
      <c r="EG190" s="76"/>
      <c r="EH190" s="76"/>
      <c r="EI190" s="76"/>
      <c r="EJ190" s="76"/>
      <c r="EK190" s="76"/>
      <c r="EL190" s="76"/>
      <c r="EM190" s="76"/>
      <c r="EN190" s="76"/>
      <c r="EO190" s="76"/>
      <c r="EP190" s="76"/>
      <c r="EQ190" s="76"/>
      <c r="ER190" s="76"/>
      <c r="ES190" s="76"/>
      <c r="ET190" s="76"/>
      <c r="EU190" s="76"/>
      <c r="EV190" s="76"/>
      <c r="EW190" s="76"/>
      <c r="EX190" s="76"/>
      <c r="EY190" s="76"/>
      <c r="EZ190" s="76"/>
      <c r="FA190" s="76"/>
      <c r="FB190" s="76"/>
      <c r="FC190" s="76"/>
      <c r="FD190" s="76"/>
      <c r="FE190" s="76"/>
      <c r="FF190" s="76"/>
      <c r="FG190" s="76"/>
      <c r="FH190" s="76"/>
      <c r="FI190" s="76"/>
      <c r="FJ190" s="76"/>
      <c r="FK190" s="76"/>
      <c r="FL190" s="76"/>
      <c r="FM190" s="76"/>
      <c r="FN190" s="76"/>
      <c r="FO190" s="76"/>
      <c r="FP190" s="76"/>
      <c r="FQ190" s="76"/>
      <c r="FR190" s="76"/>
      <c r="FS190" s="76"/>
      <c r="FT190" s="76"/>
      <c r="FU190" s="76"/>
      <c r="FV190" s="76"/>
      <c r="FW190" s="76"/>
      <c r="FX190" s="76"/>
      <c r="FY190" s="76"/>
      <c r="FZ190" s="76"/>
      <c r="GA190" s="76"/>
      <c r="GB190" s="76"/>
      <c r="GC190" s="76"/>
      <c r="GD190" s="76"/>
      <c r="GE190" s="76"/>
      <c r="GF190" s="76"/>
      <c r="GG190" s="76"/>
      <c r="GH190" s="76"/>
      <c r="GI190" s="76"/>
      <c r="GJ190" s="76"/>
      <c r="GK190" s="76"/>
      <c r="GL190" s="76"/>
      <c r="GM190" s="76"/>
      <c r="GN190" s="76"/>
      <c r="GO190" s="76"/>
      <c r="GP190" s="76"/>
      <c r="GQ190" s="76"/>
      <c r="GR190" s="76"/>
      <c r="GS190" s="76"/>
      <c r="GT190" s="76"/>
      <c r="GU190" s="76"/>
      <c r="GV190" s="76"/>
      <c r="GW190" s="76"/>
    </row>
    <row r="191" spans="7:205" ht="20.100000000000001" customHeight="1">
      <c r="G191" s="74"/>
      <c r="H191" s="74"/>
      <c r="I191" s="74"/>
      <c r="J191" s="74"/>
      <c r="K191" s="74"/>
      <c r="L191" s="74"/>
      <c r="M191" s="74"/>
      <c r="N191" s="74"/>
      <c r="O191" s="74"/>
      <c r="P191" s="74"/>
      <c r="Q191" s="74"/>
      <c r="R191" s="74"/>
      <c r="S191" s="74"/>
      <c r="T191" s="74"/>
      <c r="U191" s="74"/>
      <c r="V191" s="74"/>
      <c r="W191" s="74"/>
      <c r="X191" s="74"/>
      <c r="Y191" s="74"/>
      <c r="Z191" s="74"/>
      <c r="AA191" s="76"/>
      <c r="AB191" s="76"/>
      <c r="AC191" s="76"/>
      <c r="AD191" s="76"/>
      <c r="AE191" s="76"/>
      <c r="AF191" s="76"/>
      <c r="AG191" s="76"/>
      <c r="AH191" s="76"/>
      <c r="AI191" s="76"/>
      <c r="AJ191" s="76"/>
      <c r="AK191" s="76"/>
      <c r="AL191" s="76"/>
      <c r="AM191" s="76"/>
      <c r="AN191" s="76"/>
      <c r="AO191" s="76"/>
      <c r="AP191" s="76"/>
      <c r="AQ191" s="76"/>
      <c r="AR191" s="76"/>
      <c r="AS191" s="76"/>
      <c r="AT191" s="76"/>
      <c r="AU191" s="76"/>
      <c r="AV191" s="76"/>
      <c r="AW191" s="76"/>
      <c r="AX191" s="76"/>
      <c r="AY191" s="76"/>
      <c r="AZ191" s="76"/>
      <c r="BA191" s="76"/>
      <c r="BB191" s="76"/>
      <c r="BC191" s="76"/>
      <c r="BD191" s="76"/>
      <c r="BE191" s="76"/>
      <c r="BF191" s="76"/>
      <c r="BG191" s="76"/>
      <c r="BH191" s="76"/>
      <c r="BI191" s="76"/>
      <c r="BJ191" s="76"/>
      <c r="BK191" s="76"/>
      <c r="BL191" s="76"/>
      <c r="BM191" s="76"/>
      <c r="BN191" s="76"/>
      <c r="BO191" s="76"/>
      <c r="BP191" s="76"/>
      <c r="BQ191" s="76"/>
      <c r="BR191" s="76"/>
      <c r="BS191" s="76"/>
      <c r="BT191" s="76"/>
      <c r="BU191" s="76"/>
      <c r="BV191" s="76"/>
      <c r="BW191" s="76"/>
      <c r="BX191" s="76"/>
      <c r="BY191" s="76"/>
      <c r="BZ191" s="76"/>
      <c r="CA191" s="76"/>
      <c r="CB191" s="76"/>
      <c r="CC191" s="76"/>
      <c r="CD191" s="76"/>
      <c r="CE191" s="76"/>
      <c r="CF191" s="76"/>
      <c r="CG191" s="76"/>
      <c r="CH191" s="76"/>
      <c r="CI191" s="76"/>
      <c r="CJ191" s="76"/>
      <c r="CK191" s="76"/>
      <c r="CL191" s="76"/>
      <c r="CM191" s="76"/>
      <c r="CN191" s="76"/>
      <c r="CO191" s="76"/>
      <c r="CP191" s="76"/>
      <c r="CQ191" s="76"/>
      <c r="CR191" s="76"/>
      <c r="CS191" s="76"/>
      <c r="CT191" s="76"/>
      <c r="CU191" s="76"/>
      <c r="CV191" s="76"/>
      <c r="CW191" s="76"/>
      <c r="CX191" s="76"/>
      <c r="CY191" s="76"/>
      <c r="CZ191" s="76"/>
      <c r="DA191" s="76"/>
      <c r="DB191" s="76"/>
      <c r="DC191" s="76"/>
      <c r="DD191" s="76"/>
      <c r="DE191" s="76"/>
      <c r="DF191" s="76"/>
      <c r="DG191" s="76"/>
      <c r="DH191" s="76"/>
      <c r="DI191" s="76"/>
      <c r="DJ191" s="76"/>
      <c r="DK191" s="76"/>
      <c r="DL191" s="76"/>
      <c r="DM191" s="76"/>
      <c r="DN191" s="76"/>
      <c r="DO191" s="76"/>
      <c r="DP191" s="76"/>
      <c r="DQ191" s="76"/>
      <c r="DR191" s="76"/>
      <c r="DS191" s="76"/>
      <c r="DT191" s="76"/>
      <c r="DU191" s="76"/>
      <c r="DV191" s="76"/>
      <c r="DW191" s="76"/>
      <c r="DX191" s="76"/>
      <c r="DY191" s="76"/>
      <c r="DZ191" s="76"/>
      <c r="EA191" s="76"/>
      <c r="EB191" s="76"/>
      <c r="EC191" s="76"/>
      <c r="ED191" s="76"/>
      <c r="EE191" s="76"/>
      <c r="EF191" s="76"/>
      <c r="EG191" s="76"/>
      <c r="EH191" s="76"/>
      <c r="EI191" s="76"/>
      <c r="EJ191" s="76"/>
      <c r="EK191" s="76"/>
      <c r="EL191" s="76"/>
      <c r="EM191" s="76"/>
      <c r="EN191" s="76"/>
      <c r="EO191" s="76"/>
      <c r="EP191" s="76"/>
      <c r="EQ191" s="76"/>
      <c r="ER191" s="76"/>
      <c r="ES191" s="76"/>
      <c r="ET191" s="76"/>
      <c r="EU191" s="76"/>
      <c r="EV191" s="76"/>
      <c r="EW191" s="76"/>
      <c r="EX191" s="76"/>
      <c r="EY191" s="76"/>
      <c r="EZ191" s="76"/>
      <c r="FA191" s="76"/>
      <c r="FB191" s="76"/>
      <c r="FC191" s="76"/>
      <c r="FD191" s="76"/>
      <c r="FE191" s="76"/>
      <c r="FF191" s="76"/>
      <c r="FG191" s="76"/>
      <c r="FH191" s="76"/>
      <c r="FI191" s="76"/>
      <c r="FJ191" s="76"/>
      <c r="FK191" s="76"/>
      <c r="FL191" s="76"/>
      <c r="FM191" s="76"/>
      <c r="FN191" s="76"/>
      <c r="FO191" s="76"/>
      <c r="FP191" s="76"/>
      <c r="FQ191" s="76"/>
      <c r="FR191" s="76"/>
      <c r="FS191" s="76"/>
      <c r="FT191" s="76"/>
      <c r="FU191" s="76"/>
      <c r="FV191" s="76"/>
      <c r="FW191" s="76"/>
      <c r="FX191" s="76"/>
      <c r="FY191" s="76"/>
      <c r="FZ191" s="76"/>
      <c r="GA191" s="76"/>
      <c r="GB191" s="76"/>
      <c r="GC191" s="76"/>
      <c r="GD191" s="76"/>
      <c r="GE191" s="76"/>
      <c r="GF191" s="76"/>
      <c r="GG191" s="76"/>
      <c r="GH191" s="76"/>
      <c r="GI191" s="76"/>
      <c r="GJ191" s="76"/>
      <c r="GK191" s="76"/>
      <c r="GL191" s="76"/>
      <c r="GM191" s="76"/>
      <c r="GN191" s="76"/>
      <c r="GO191" s="76"/>
      <c r="GP191" s="76"/>
      <c r="GQ191" s="76"/>
      <c r="GR191" s="76"/>
      <c r="GS191" s="76"/>
      <c r="GT191" s="76"/>
      <c r="GU191" s="76"/>
      <c r="GV191" s="76"/>
      <c r="GW191" s="76"/>
    </row>
    <row r="192" spans="7:205" ht="20.100000000000001" customHeight="1">
      <c r="G192" s="74"/>
      <c r="H192" s="74"/>
      <c r="I192" s="74"/>
      <c r="J192" s="74"/>
      <c r="K192" s="74"/>
      <c r="L192" s="74"/>
      <c r="M192" s="74"/>
      <c r="N192" s="74"/>
      <c r="O192" s="74"/>
      <c r="P192" s="74"/>
      <c r="Q192" s="74"/>
      <c r="R192" s="74"/>
      <c r="S192" s="74"/>
      <c r="T192" s="74"/>
      <c r="U192" s="74"/>
      <c r="V192" s="74"/>
      <c r="W192" s="74"/>
      <c r="X192" s="74"/>
      <c r="Y192" s="74"/>
      <c r="Z192" s="74"/>
      <c r="AA192" s="76"/>
      <c r="AB192" s="76"/>
      <c r="AC192" s="76"/>
      <c r="AD192" s="76"/>
      <c r="AE192" s="76"/>
      <c r="AF192" s="76"/>
      <c r="AG192" s="76"/>
      <c r="AH192" s="76"/>
      <c r="AI192" s="76"/>
      <c r="AJ192" s="76"/>
      <c r="AK192" s="76"/>
      <c r="AL192" s="76"/>
      <c r="AM192" s="76"/>
      <c r="AN192" s="76"/>
      <c r="AO192" s="76"/>
      <c r="AP192" s="76"/>
      <c r="AQ192" s="76"/>
      <c r="AR192" s="76"/>
      <c r="AS192" s="76"/>
      <c r="AT192" s="76"/>
      <c r="AU192" s="76"/>
      <c r="AV192" s="76"/>
      <c r="AW192" s="76"/>
      <c r="AX192" s="76"/>
      <c r="AY192" s="76"/>
      <c r="AZ192" s="76"/>
      <c r="BA192" s="76"/>
      <c r="BB192" s="76"/>
      <c r="BC192" s="76"/>
      <c r="BD192" s="76"/>
      <c r="BE192" s="76"/>
      <c r="BF192" s="76"/>
      <c r="BG192" s="76"/>
      <c r="BH192" s="76"/>
      <c r="BI192" s="76"/>
      <c r="BJ192" s="76"/>
      <c r="BK192" s="76"/>
      <c r="BL192" s="76"/>
      <c r="BM192" s="76"/>
      <c r="BN192" s="76"/>
      <c r="BO192" s="76"/>
      <c r="BP192" s="76"/>
      <c r="BQ192" s="76"/>
      <c r="BR192" s="76"/>
      <c r="BS192" s="76"/>
      <c r="BT192" s="76"/>
      <c r="BU192" s="76"/>
      <c r="BV192" s="76"/>
      <c r="BW192" s="76"/>
      <c r="BX192" s="76"/>
      <c r="BY192" s="76"/>
      <c r="BZ192" s="76"/>
      <c r="CA192" s="76"/>
      <c r="CB192" s="76"/>
      <c r="CC192" s="76"/>
      <c r="CD192" s="76"/>
      <c r="CE192" s="76"/>
      <c r="CF192" s="76"/>
      <c r="CG192" s="76"/>
      <c r="CH192" s="76"/>
      <c r="CI192" s="76"/>
      <c r="CJ192" s="76"/>
      <c r="CK192" s="76"/>
      <c r="CL192" s="76"/>
      <c r="CM192" s="76"/>
      <c r="CN192" s="76"/>
      <c r="CO192" s="76"/>
      <c r="CP192" s="76"/>
      <c r="CQ192" s="76"/>
      <c r="CR192" s="76"/>
      <c r="CS192" s="76"/>
      <c r="CT192" s="76"/>
      <c r="CU192" s="76"/>
      <c r="CV192" s="76"/>
      <c r="CW192" s="76"/>
      <c r="CX192" s="76"/>
      <c r="CY192" s="76"/>
      <c r="CZ192" s="76"/>
      <c r="DA192" s="76"/>
      <c r="DB192" s="76"/>
      <c r="DC192" s="76"/>
      <c r="DD192" s="76"/>
      <c r="DE192" s="76"/>
      <c r="DF192" s="76"/>
      <c r="DG192" s="76"/>
      <c r="DH192" s="76"/>
      <c r="DI192" s="76"/>
      <c r="DJ192" s="76"/>
      <c r="DK192" s="76"/>
      <c r="DL192" s="76"/>
      <c r="DM192" s="76"/>
      <c r="DN192" s="76"/>
      <c r="DO192" s="76"/>
      <c r="DP192" s="76"/>
      <c r="DQ192" s="76"/>
      <c r="DR192" s="76"/>
      <c r="DS192" s="76"/>
      <c r="DT192" s="76"/>
      <c r="DU192" s="76"/>
      <c r="DV192" s="76"/>
      <c r="DW192" s="76"/>
      <c r="DX192" s="76"/>
      <c r="DY192" s="76"/>
      <c r="DZ192" s="76"/>
      <c r="EA192" s="76"/>
      <c r="EB192" s="76"/>
      <c r="EC192" s="76"/>
      <c r="ED192" s="76"/>
      <c r="EE192" s="76"/>
      <c r="EF192" s="76"/>
      <c r="EG192" s="76"/>
      <c r="EH192" s="76"/>
      <c r="EI192" s="76"/>
      <c r="EJ192" s="76"/>
      <c r="EK192" s="76"/>
      <c r="EL192" s="76"/>
      <c r="EM192" s="76"/>
      <c r="EN192" s="76"/>
      <c r="EO192" s="76"/>
      <c r="EP192" s="76"/>
      <c r="EQ192" s="76"/>
      <c r="ER192" s="76"/>
      <c r="ES192" s="76"/>
      <c r="ET192" s="76"/>
      <c r="EU192" s="76"/>
      <c r="EV192" s="76"/>
      <c r="EW192" s="76"/>
      <c r="EX192" s="76"/>
      <c r="EY192" s="76"/>
      <c r="EZ192" s="76"/>
      <c r="FA192" s="76"/>
      <c r="FB192" s="76"/>
      <c r="FC192" s="76"/>
      <c r="FD192" s="76"/>
      <c r="FE192" s="76"/>
      <c r="FF192" s="76"/>
      <c r="FG192" s="76"/>
      <c r="FH192" s="76"/>
      <c r="FI192" s="76"/>
      <c r="FJ192" s="76"/>
      <c r="FK192" s="76"/>
      <c r="FL192" s="76"/>
      <c r="FM192" s="76"/>
      <c r="FN192" s="76"/>
      <c r="FO192" s="76"/>
      <c r="FP192" s="76"/>
      <c r="FQ192" s="76"/>
      <c r="FR192" s="76"/>
      <c r="FS192" s="76"/>
      <c r="FT192" s="76"/>
      <c r="FU192" s="76"/>
      <c r="FV192" s="76"/>
      <c r="FW192" s="76"/>
      <c r="FX192" s="76"/>
      <c r="FY192" s="76"/>
      <c r="FZ192" s="76"/>
      <c r="GA192" s="76"/>
      <c r="GB192" s="76"/>
      <c r="GC192" s="76"/>
      <c r="GD192" s="76"/>
      <c r="GE192" s="76"/>
      <c r="GF192" s="76"/>
      <c r="GG192" s="76"/>
      <c r="GH192" s="76"/>
      <c r="GI192" s="76"/>
      <c r="GJ192" s="76"/>
      <c r="GK192" s="76"/>
      <c r="GL192" s="76"/>
      <c r="GM192" s="76"/>
      <c r="GN192" s="76"/>
      <c r="GO192" s="76"/>
      <c r="GP192" s="76"/>
      <c r="GQ192" s="76"/>
      <c r="GR192" s="76"/>
      <c r="GS192" s="76"/>
      <c r="GT192" s="76"/>
      <c r="GU192" s="76"/>
      <c r="GV192" s="76"/>
      <c r="GW192" s="76"/>
    </row>
    <row r="193" spans="7:205" ht="20.100000000000001" customHeight="1">
      <c r="G193" s="74"/>
      <c r="H193" s="74"/>
      <c r="I193" s="74"/>
      <c r="J193" s="74"/>
      <c r="K193" s="74"/>
      <c r="L193" s="74"/>
      <c r="M193" s="74"/>
      <c r="N193" s="74"/>
      <c r="O193" s="74"/>
      <c r="P193" s="74"/>
      <c r="Q193" s="74"/>
      <c r="R193" s="74"/>
      <c r="S193" s="74"/>
      <c r="T193" s="74"/>
      <c r="U193" s="74"/>
      <c r="V193" s="74"/>
      <c r="W193" s="74"/>
      <c r="X193" s="74"/>
      <c r="Y193" s="74"/>
      <c r="Z193" s="74"/>
      <c r="AA193" s="76"/>
      <c r="AB193" s="76"/>
      <c r="AC193" s="76"/>
      <c r="AD193" s="76"/>
      <c r="AE193" s="76"/>
      <c r="AF193" s="76"/>
      <c r="AG193" s="76"/>
      <c r="AH193" s="76"/>
      <c r="AI193" s="76"/>
      <c r="AJ193" s="76"/>
      <c r="AK193" s="76"/>
      <c r="AL193" s="76"/>
      <c r="AM193" s="76"/>
      <c r="AN193" s="76"/>
      <c r="AO193" s="76"/>
      <c r="AP193" s="76"/>
      <c r="AQ193" s="76"/>
      <c r="AR193" s="76"/>
      <c r="AS193" s="76"/>
      <c r="AT193" s="76"/>
      <c r="AU193" s="76"/>
      <c r="AV193" s="76"/>
      <c r="AW193" s="76"/>
      <c r="AX193" s="76"/>
      <c r="AY193" s="76"/>
      <c r="AZ193" s="76"/>
      <c r="BA193" s="76"/>
      <c r="BB193" s="76"/>
      <c r="BC193" s="76"/>
      <c r="BD193" s="76"/>
      <c r="BE193" s="76"/>
      <c r="BF193" s="76"/>
      <c r="BG193" s="76"/>
      <c r="BH193" s="76"/>
      <c r="BI193" s="76"/>
      <c r="BJ193" s="76"/>
      <c r="BK193" s="76"/>
      <c r="BL193" s="76"/>
      <c r="BM193" s="76"/>
      <c r="BN193" s="76"/>
      <c r="BO193" s="76"/>
      <c r="BP193" s="76"/>
      <c r="BQ193" s="76"/>
      <c r="BR193" s="76"/>
      <c r="BS193" s="76"/>
      <c r="BT193" s="76"/>
      <c r="BU193" s="76"/>
      <c r="BV193" s="76"/>
      <c r="BW193" s="76"/>
      <c r="BX193" s="76"/>
      <c r="BY193" s="76"/>
      <c r="BZ193" s="76"/>
      <c r="CA193" s="76"/>
      <c r="CB193" s="76"/>
      <c r="CC193" s="76"/>
      <c r="CD193" s="76"/>
      <c r="CE193" s="76"/>
      <c r="CF193" s="76"/>
      <c r="CG193" s="76"/>
      <c r="CH193" s="76"/>
      <c r="CI193" s="76"/>
      <c r="CJ193" s="76"/>
      <c r="CK193" s="76"/>
      <c r="CL193" s="76"/>
      <c r="CM193" s="76"/>
      <c r="CN193" s="76"/>
      <c r="CO193" s="76"/>
      <c r="CP193" s="76"/>
      <c r="CQ193" s="76"/>
      <c r="CR193" s="76"/>
      <c r="CS193" s="76"/>
      <c r="CT193" s="76"/>
      <c r="CU193" s="76"/>
      <c r="CV193" s="76"/>
      <c r="CW193" s="76"/>
      <c r="CX193" s="76"/>
      <c r="CY193" s="76"/>
      <c r="CZ193" s="76"/>
      <c r="DA193" s="76"/>
      <c r="DB193" s="76"/>
      <c r="DC193" s="76"/>
      <c r="DD193" s="76"/>
      <c r="DE193" s="76"/>
      <c r="DF193" s="76"/>
      <c r="DG193" s="76"/>
      <c r="DH193" s="76"/>
      <c r="DI193" s="76"/>
      <c r="DJ193" s="76"/>
      <c r="DK193" s="76"/>
      <c r="DL193" s="76"/>
      <c r="DM193" s="76"/>
      <c r="DN193" s="76"/>
      <c r="DO193" s="76"/>
      <c r="DP193" s="76"/>
      <c r="DQ193" s="76"/>
      <c r="DR193" s="76"/>
      <c r="DS193" s="76"/>
      <c r="DT193" s="76"/>
      <c r="DU193" s="76"/>
      <c r="DV193" s="76"/>
      <c r="DW193" s="76"/>
      <c r="DX193" s="76"/>
      <c r="DY193" s="76"/>
      <c r="DZ193" s="76"/>
      <c r="EA193" s="76"/>
      <c r="EB193" s="76"/>
      <c r="EC193" s="76"/>
      <c r="ED193" s="76"/>
      <c r="EE193" s="76"/>
      <c r="EF193" s="76"/>
      <c r="EG193" s="76"/>
      <c r="EH193" s="76"/>
      <c r="EI193" s="76"/>
      <c r="EJ193" s="76"/>
      <c r="EK193" s="76"/>
      <c r="EL193" s="76"/>
      <c r="EM193" s="76"/>
      <c r="EN193" s="76"/>
      <c r="EO193" s="76"/>
      <c r="EP193" s="76"/>
      <c r="EQ193" s="76"/>
      <c r="ER193" s="76"/>
      <c r="ES193" s="76"/>
      <c r="ET193" s="76"/>
      <c r="EU193" s="76"/>
      <c r="EV193" s="76"/>
      <c r="EW193" s="76"/>
      <c r="EX193" s="76"/>
      <c r="EY193" s="76"/>
      <c r="EZ193" s="76"/>
      <c r="FA193" s="76"/>
      <c r="FB193" s="76"/>
      <c r="FC193" s="76"/>
      <c r="FD193" s="76"/>
      <c r="FE193" s="76"/>
      <c r="FF193" s="76"/>
      <c r="FG193" s="76"/>
      <c r="FH193" s="76"/>
      <c r="FI193" s="76"/>
      <c r="FJ193" s="76"/>
      <c r="FK193" s="76"/>
      <c r="FL193" s="76"/>
      <c r="FM193" s="76"/>
      <c r="FN193" s="76"/>
      <c r="FO193" s="76"/>
      <c r="FP193" s="76"/>
      <c r="FQ193" s="76"/>
      <c r="FR193" s="76"/>
      <c r="FS193" s="76"/>
      <c r="FT193" s="76"/>
      <c r="FU193" s="76"/>
      <c r="FV193" s="76"/>
      <c r="FW193" s="76"/>
      <c r="FX193" s="76"/>
      <c r="FY193" s="76"/>
      <c r="FZ193" s="76"/>
      <c r="GA193" s="76"/>
      <c r="GB193" s="76"/>
      <c r="GC193" s="76"/>
      <c r="GD193" s="76"/>
      <c r="GE193" s="76"/>
      <c r="GF193" s="76"/>
      <c r="GG193" s="76"/>
      <c r="GH193" s="76"/>
      <c r="GI193" s="76"/>
      <c r="GJ193" s="76"/>
      <c r="GK193" s="76"/>
      <c r="GL193" s="76"/>
      <c r="GM193" s="76"/>
      <c r="GN193" s="76"/>
      <c r="GO193" s="76"/>
      <c r="GP193" s="76"/>
      <c r="GQ193" s="76"/>
      <c r="GR193" s="76"/>
      <c r="GS193" s="76"/>
      <c r="GT193" s="76"/>
      <c r="GU193" s="76"/>
      <c r="GV193" s="76"/>
      <c r="GW193" s="76"/>
    </row>
    <row r="194" spans="7:205" ht="20.100000000000001" customHeight="1">
      <c r="G194" s="74"/>
      <c r="H194" s="74"/>
      <c r="I194" s="74"/>
      <c r="J194" s="74"/>
      <c r="K194" s="74"/>
      <c r="L194" s="74"/>
      <c r="M194" s="74"/>
      <c r="N194" s="74"/>
      <c r="O194" s="74"/>
      <c r="P194" s="74"/>
      <c r="Q194" s="74"/>
      <c r="R194" s="74"/>
      <c r="S194" s="74"/>
      <c r="T194" s="74"/>
      <c r="U194" s="74"/>
      <c r="V194" s="74"/>
      <c r="W194" s="74"/>
      <c r="X194" s="74"/>
      <c r="Y194" s="74"/>
      <c r="Z194" s="74"/>
      <c r="AA194" s="76"/>
      <c r="AB194" s="76"/>
      <c r="AC194" s="76"/>
      <c r="AD194" s="76"/>
      <c r="AE194" s="76"/>
      <c r="AF194" s="76"/>
      <c r="AG194" s="76"/>
      <c r="AH194" s="76"/>
      <c r="AI194" s="76"/>
      <c r="AJ194" s="76"/>
      <c r="AK194" s="76"/>
      <c r="AL194" s="76"/>
      <c r="AM194" s="76"/>
      <c r="AN194" s="76"/>
      <c r="AO194" s="76"/>
      <c r="AP194" s="76"/>
      <c r="AQ194" s="76"/>
      <c r="AR194" s="76"/>
      <c r="AS194" s="76"/>
      <c r="AT194" s="76"/>
      <c r="AU194" s="76"/>
      <c r="AV194" s="76"/>
      <c r="AW194" s="76"/>
      <c r="AX194" s="76"/>
      <c r="AY194" s="76"/>
      <c r="AZ194" s="76"/>
      <c r="BA194" s="76"/>
      <c r="BB194" s="76"/>
      <c r="BC194" s="76"/>
      <c r="BD194" s="76"/>
      <c r="BE194" s="76"/>
      <c r="BF194" s="76"/>
      <c r="BG194" s="76"/>
      <c r="BH194" s="76"/>
      <c r="BI194" s="76"/>
      <c r="BJ194" s="76"/>
      <c r="BK194" s="76"/>
      <c r="BL194" s="76"/>
      <c r="BM194" s="76"/>
      <c r="BN194" s="76"/>
      <c r="BO194" s="76"/>
      <c r="BP194" s="76"/>
      <c r="BQ194" s="76"/>
      <c r="BR194" s="76"/>
      <c r="BS194" s="76"/>
      <c r="BT194" s="76"/>
      <c r="BU194" s="76"/>
      <c r="BV194" s="76"/>
      <c r="BW194" s="76"/>
      <c r="BX194" s="76"/>
      <c r="BY194" s="76"/>
      <c r="BZ194" s="76"/>
      <c r="CA194" s="76"/>
      <c r="CB194" s="76"/>
      <c r="CC194" s="76"/>
      <c r="CD194" s="76"/>
      <c r="CE194" s="76"/>
      <c r="CF194" s="76"/>
      <c r="CG194" s="76"/>
      <c r="CH194" s="76"/>
      <c r="CI194" s="76"/>
      <c r="CJ194" s="76"/>
      <c r="CK194" s="76"/>
      <c r="CL194" s="76"/>
      <c r="CM194" s="76"/>
      <c r="CN194" s="76"/>
      <c r="CO194" s="76"/>
      <c r="CP194" s="76"/>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DX194" s="76"/>
      <c r="DY194" s="76"/>
      <c r="DZ194" s="76"/>
      <c r="EA194" s="76"/>
      <c r="EB194" s="76"/>
      <c r="EC194" s="76"/>
      <c r="ED194" s="76"/>
      <c r="EE194" s="76"/>
      <c r="EF194" s="76"/>
      <c r="EG194" s="76"/>
      <c r="EH194" s="76"/>
      <c r="EI194" s="76"/>
      <c r="EJ194" s="76"/>
      <c r="EK194" s="76"/>
      <c r="EL194" s="76"/>
      <c r="EM194" s="76"/>
      <c r="EN194" s="76"/>
      <c r="EO194" s="76"/>
      <c r="EP194" s="76"/>
      <c r="EQ194" s="76"/>
      <c r="ER194" s="76"/>
      <c r="ES194" s="76"/>
      <c r="ET194" s="76"/>
      <c r="EU194" s="76"/>
      <c r="EV194" s="76"/>
      <c r="EW194" s="76"/>
      <c r="EX194" s="76"/>
      <c r="EY194" s="76"/>
      <c r="EZ194" s="76"/>
      <c r="FA194" s="76"/>
      <c r="FB194" s="76"/>
      <c r="FC194" s="76"/>
      <c r="FD194" s="76"/>
      <c r="FE194" s="76"/>
      <c r="FF194" s="76"/>
      <c r="FG194" s="76"/>
      <c r="FH194" s="76"/>
      <c r="FI194" s="76"/>
      <c r="FJ194" s="76"/>
      <c r="FK194" s="76"/>
      <c r="FL194" s="76"/>
      <c r="FM194" s="76"/>
      <c r="FN194" s="76"/>
      <c r="FO194" s="76"/>
      <c r="FP194" s="76"/>
      <c r="FQ194" s="76"/>
      <c r="FR194" s="76"/>
      <c r="FS194" s="76"/>
      <c r="FT194" s="76"/>
      <c r="FU194" s="76"/>
      <c r="FV194" s="76"/>
      <c r="FW194" s="76"/>
      <c r="FX194" s="76"/>
      <c r="FY194" s="76"/>
      <c r="FZ194" s="76"/>
      <c r="GA194" s="76"/>
      <c r="GB194" s="76"/>
      <c r="GC194" s="76"/>
      <c r="GD194" s="76"/>
      <c r="GE194" s="76"/>
      <c r="GF194" s="76"/>
      <c r="GG194" s="76"/>
      <c r="GH194" s="76"/>
      <c r="GI194" s="76"/>
      <c r="GJ194" s="76"/>
      <c r="GK194" s="76"/>
      <c r="GL194" s="76"/>
      <c r="GM194" s="76"/>
      <c r="GN194" s="76"/>
      <c r="GO194" s="76"/>
      <c r="GP194" s="76"/>
      <c r="GQ194" s="76"/>
      <c r="GR194" s="76"/>
      <c r="GS194" s="76"/>
      <c r="GT194" s="76"/>
      <c r="GU194" s="76"/>
      <c r="GV194" s="76"/>
      <c r="GW194" s="76"/>
    </row>
    <row r="195" spans="7:205" ht="20.100000000000001" customHeight="1">
      <c r="G195" s="74"/>
      <c r="H195" s="74"/>
      <c r="I195" s="74"/>
      <c r="J195" s="74"/>
      <c r="K195" s="74"/>
      <c r="L195" s="74"/>
      <c r="M195" s="74"/>
      <c r="N195" s="74"/>
      <c r="O195" s="74"/>
      <c r="P195" s="74"/>
      <c r="Q195" s="74"/>
      <c r="R195" s="74"/>
      <c r="S195" s="74"/>
      <c r="T195" s="74"/>
      <c r="U195" s="74"/>
      <c r="V195" s="74"/>
      <c r="W195" s="74"/>
      <c r="X195" s="74"/>
      <c r="Y195" s="74"/>
      <c r="Z195" s="74"/>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c r="BM195" s="76"/>
      <c r="BN195" s="76"/>
      <c r="BO195" s="76"/>
      <c r="BP195" s="76"/>
      <c r="BQ195" s="76"/>
      <c r="BR195" s="76"/>
      <c r="BS195" s="76"/>
      <c r="BT195" s="76"/>
      <c r="BU195" s="76"/>
      <c r="BV195" s="76"/>
      <c r="BW195" s="76"/>
      <c r="BX195" s="76"/>
      <c r="BY195" s="76"/>
      <c r="BZ195" s="76"/>
      <c r="CA195" s="76"/>
      <c r="CB195" s="76"/>
      <c r="CC195" s="76"/>
      <c r="CD195" s="76"/>
      <c r="CE195" s="76"/>
      <c r="CF195" s="76"/>
      <c r="CG195" s="76"/>
      <c r="CH195" s="76"/>
      <c r="CI195" s="76"/>
      <c r="CJ195" s="76"/>
      <c r="CK195" s="76"/>
      <c r="CL195" s="76"/>
      <c r="CM195" s="76"/>
      <c r="CN195" s="76"/>
      <c r="CO195" s="76"/>
      <c r="CP195" s="76"/>
      <c r="CQ195" s="76"/>
      <c r="CR195" s="76"/>
      <c r="CS195" s="76"/>
      <c r="CT195" s="76"/>
      <c r="CU195" s="76"/>
      <c r="CV195" s="76"/>
      <c r="CW195" s="76"/>
      <c r="CX195" s="76"/>
      <c r="CY195" s="76"/>
      <c r="CZ195" s="76"/>
      <c r="DA195" s="76"/>
      <c r="DB195" s="76"/>
      <c r="DC195" s="76"/>
      <c r="DD195" s="76"/>
      <c r="DE195" s="76"/>
      <c r="DF195" s="76"/>
      <c r="DG195" s="76"/>
      <c r="DH195" s="76"/>
      <c r="DI195" s="76"/>
      <c r="DJ195" s="76"/>
      <c r="DK195" s="76"/>
      <c r="DL195" s="76"/>
      <c r="DM195" s="76"/>
      <c r="DN195" s="76"/>
      <c r="DO195" s="76"/>
      <c r="DP195" s="76"/>
      <c r="DQ195" s="76"/>
      <c r="DR195" s="76"/>
      <c r="DS195" s="76"/>
      <c r="DT195" s="76"/>
      <c r="DU195" s="76"/>
      <c r="DV195" s="76"/>
      <c r="DW195" s="76"/>
      <c r="DX195" s="76"/>
      <c r="DY195" s="76"/>
      <c r="DZ195" s="76"/>
      <c r="EA195" s="76"/>
      <c r="EB195" s="76"/>
      <c r="EC195" s="76"/>
      <c r="ED195" s="76"/>
      <c r="EE195" s="76"/>
      <c r="EF195" s="76"/>
      <c r="EG195" s="76"/>
      <c r="EH195" s="76"/>
      <c r="EI195" s="76"/>
      <c r="EJ195" s="76"/>
      <c r="EK195" s="76"/>
      <c r="EL195" s="76"/>
      <c r="EM195" s="76"/>
      <c r="EN195" s="76"/>
      <c r="EO195" s="76"/>
      <c r="EP195" s="76"/>
      <c r="EQ195" s="76"/>
      <c r="ER195" s="76"/>
      <c r="ES195" s="76"/>
      <c r="ET195" s="76"/>
      <c r="EU195" s="76"/>
      <c r="EV195" s="76"/>
      <c r="EW195" s="76"/>
      <c r="EX195" s="76"/>
      <c r="EY195" s="76"/>
      <c r="EZ195" s="76"/>
      <c r="FA195" s="76"/>
      <c r="FB195" s="76"/>
      <c r="FC195" s="76"/>
      <c r="FD195" s="76"/>
      <c r="FE195" s="76"/>
      <c r="FF195" s="76"/>
      <c r="FG195" s="76"/>
      <c r="FH195" s="76"/>
      <c r="FI195" s="76"/>
      <c r="FJ195" s="76"/>
      <c r="FK195" s="76"/>
      <c r="FL195" s="76"/>
      <c r="FM195" s="76"/>
      <c r="FN195" s="76"/>
      <c r="FO195" s="76"/>
      <c r="FP195" s="76"/>
      <c r="FQ195" s="76"/>
      <c r="FR195" s="76"/>
      <c r="FS195" s="76"/>
      <c r="FT195" s="76"/>
      <c r="FU195" s="76"/>
      <c r="FV195" s="76"/>
      <c r="FW195" s="76"/>
      <c r="FX195" s="76"/>
      <c r="FY195" s="76"/>
      <c r="FZ195" s="76"/>
      <c r="GA195" s="76"/>
      <c r="GB195" s="76"/>
      <c r="GC195" s="76"/>
      <c r="GD195" s="76"/>
      <c r="GE195" s="76"/>
      <c r="GF195" s="76"/>
      <c r="GG195" s="76"/>
      <c r="GH195" s="76"/>
      <c r="GI195" s="76"/>
      <c r="GJ195" s="76"/>
      <c r="GK195" s="76"/>
      <c r="GL195" s="76"/>
      <c r="GM195" s="76"/>
      <c r="GN195" s="76"/>
      <c r="GO195" s="76"/>
      <c r="GP195" s="76"/>
      <c r="GQ195" s="76"/>
      <c r="GR195" s="76"/>
      <c r="GS195" s="76"/>
      <c r="GT195" s="76"/>
      <c r="GU195" s="76"/>
      <c r="GV195" s="76"/>
      <c r="GW195" s="76"/>
    </row>
    <row r="196" spans="7:205" ht="20.100000000000001" customHeight="1">
      <c r="G196" s="74"/>
      <c r="H196" s="74"/>
      <c r="I196" s="74"/>
      <c r="J196" s="74"/>
      <c r="K196" s="74"/>
      <c r="L196" s="74"/>
      <c r="M196" s="74"/>
      <c r="N196" s="74"/>
      <c r="O196" s="74"/>
      <c r="P196" s="74"/>
      <c r="Q196" s="74"/>
      <c r="R196" s="74"/>
      <c r="S196" s="74"/>
      <c r="T196" s="74"/>
      <c r="U196" s="74"/>
      <c r="V196" s="74"/>
      <c r="W196" s="74"/>
      <c r="X196" s="74"/>
      <c r="Y196" s="74"/>
      <c r="Z196" s="74"/>
      <c r="AA196" s="76"/>
      <c r="AB196" s="76"/>
      <c r="AC196" s="76"/>
      <c r="AD196" s="76"/>
      <c r="AE196" s="76"/>
      <c r="AF196" s="76"/>
      <c r="AG196" s="76"/>
      <c r="AH196" s="76"/>
      <c r="AI196" s="76"/>
      <c r="AJ196" s="76"/>
      <c r="AK196" s="76"/>
      <c r="AL196" s="76"/>
      <c r="AM196" s="76"/>
      <c r="AN196" s="76"/>
      <c r="AO196" s="76"/>
      <c r="AP196" s="76"/>
      <c r="AQ196" s="76"/>
      <c r="AR196" s="76"/>
      <c r="AS196" s="76"/>
      <c r="AT196" s="76"/>
      <c r="AU196" s="76"/>
      <c r="AV196" s="76"/>
      <c r="AW196" s="76"/>
      <c r="AX196" s="76"/>
      <c r="AY196" s="76"/>
      <c r="AZ196" s="76"/>
      <c r="BA196" s="76"/>
      <c r="BB196" s="76"/>
      <c r="BC196" s="76"/>
      <c r="BD196" s="76"/>
      <c r="BE196" s="76"/>
      <c r="BF196" s="76"/>
      <c r="BG196" s="76"/>
      <c r="BH196" s="76"/>
      <c r="BI196" s="76"/>
      <c r="BJ196" s="76"/>
      <c r="BK196" s="76"/>
      <c r="BL196" s="76"/>
      <c r="BM196" s="76"/>
      <c r="BN196" s="76"/>
      <c r="BO196" s="76"/>
      <c r="BP196" s="76"/>
      <c r="BQ196" s="76"/>
      <c r="BR196" s="76"/>
      <c r="BS196" s="76"/>
      <c r="BT196" s="76"/>
      <c r="BU196" s="76"/>
      <c r="BV196" s="76"/>
      <c r="BW196" s="76"/>
      <c r="BX196" s="76"/>
      <c r="BY196" s="76"/>
      <c r="BZ196" s="76"/>
      <c r="CA196" s="76"/>
      <c r="CB196" s="76"/>
      <c r="CC196" s="76"/>
      <c r="CD196" s="76"/>
      <c r="CE196" s="76"/>
      <c r="CF196" s="76"/>
      <c r="CG196" s="76"/>
      <c r="CH196" s="76"/>
      <c r="CI196" s="76"/>
      <c r="CJ196" s="76"/>
      <c r="CK196" s="76"/>
      <c r="CL196" s="76"/>
      <c r="CM196" s="76"/>
      <c r="CN196" s="76"/>
      <c r="CO196" s="76"/>
      <c r="CP196" s="76"/>
      <c r="CQ196" s="76"/>
      <c r="CR196" s="76"/>
      <c r="CS196" s="76"/>
      <c r="CT196" s="76"/>
      <c r="CU196" s="76"/>
      <c r="CV196" s="76"/>
      <c r="CW196" s="76"/>
      <c r="CX196" s="76"/>
      <c r="CY196" s="76"/>
      <c r="CZ196" s="76"/>
      <c r="DA196" s="76"/>
      <c r="DB196" s="76"/>
      <c r="DC196" s="76"/>
      <c r="DD196" s="76"/>
      <c r="DE196" s="76"/>
      <c r="DF196" s="76"/>
      <c r="DG196" s="76"/>
      <c r="DH196" s="76"/>
      <c r="DI196" s="76"/>
      <c r="DJ196" s="76"/>
      <c r="DK196" s="76"/>
      <c r="DL196" s="76"/>
      <c r="DM196" s="76"/>
      <c r="DN196" s="76"/>
      <c r="DO196" s="76"/>
      <c r="DP196" s="76"/>
      <c r="DQ196" s="76"/>
      <c r="DR196" s="76"/>
      <c r="DS196" s="76"/>
      <c r="DT196" s="76"/>
      <c r="DU196" s="76"/>
      <c r="DV196" s="76"/>
      <c r="DW196" s="76"/>
      <c r="DX196" s="76"/>
      <c r="DY196" s="76"/>
      <c r="DZ196" s="76"/>
      <c r="EA196" s="76"/>
      <c r="EB196" s="76"/>
      <c r="EC196" s="76"/>
      <c r="ED196" s="76"/>
      <c r="EE196" s="76"/>
      <c r="EF196" s="76"/>
      <c r="EG196" s="76"/>
      <c r="EH196" s="76"/>
      <c r="EI196" s="76"/>
      <c r="EJ196" s="76"/>
      <c r="EK196" s="76"/>
      <c r="EL196" s="76"/>
      <c r="EM196" s="76"/>
      <c r="EN196" s="76"/>
      <c r="EO196" s="76"/>
      <c r="EP196" s="76"/>
      <c r="EQ196" s="76"/>
      <c r="ER196" s="76"/>
      <c r="ES196" s="76"/>
      <c r="ET196" s="76"/>
      <c r="EU196" s="76"/>
      <c r="EV196" s="76"/>
      <c r="EW196" s="76"/>
      <c r="EX196" s="76"/>
      <c r="EY196" s="76"/>
      <c r="EZ196" s="76"/>
      <c r="FA196" s="76"/>
      <c r="FB196" s="76"/>
      <c r="FC196" s="76"/>
      <c r="FD196" s="76"/>
      <c r="FE196" s="76"/>
      <c r="FF196" s="76"/>
      <c r="FG196" s="76"/>
      <c r="FH196" s="76"/>
      <c r="FI196" s="76"/>
      <c r="FJ196" s="76"/>
      <c r="FK196" s="76"/>
      <c r="FL196" s="76"/>
      <c r="FM196" s="76"/>
      <c r="FN196" s="76"/>
      <c r="FO196" s="76"/>
      <c r="FP196" s="76"/>
      <c r="FQ196" s="76"/>
      <c r="FR196" s="76"/>
      <c r="FS196" s="76"/>
      <c r="FT196" s="76"/>
      <c r="FU196" s="76"/>
      <c r="FV196" s="76"/>
      <c r="FW196" s="76"/>
      <c r="FX196" s="76"/>
      <c r="FY196" s="76"/>
      <c r="FZ196" s="76"/>
      <c r="GA196" s="76"/>
      <c r="GB196" s="76"/>
      <c r="GC196" s="76"/>
      <c r="GD196" s="76"/>
      <c r="GE196" s="76"/>
      <c r="GF196" s="76"/>
      <c r="GG196" s="76"/>
      <c r="GH196" s="76"/>
      <c r="GI196" s="76"/>
      <c r="GJ196" s="76"/>
      <c r="GK196" s="76"/>
      <c r="GL196" s="76"/>
      <c r="GM196" s="76"/>
      <c r="GN196" s="76"/>
      <c r="GO196" s="76"/>
      <c r="GP196" s="76"/>
      <c r="GQ196" s="76"/>
      <c r="GR196" s="76"/>
      <c r="GS196" s="76"/>
      <c r="GT196" s="76"/>
      <c r="GU196" s="76"/>
      <c r="GV196" s="76"/>
      <c r="GW196" s="76"/>
    </row>
    <row r="197" spans="7:205" ht="20.100000000000001" customHeight="1">
      <c r="G197" s="74"/>
      <c r="H197" s="74"/>
      <c r="I197" s="74"/>
      <c r="J197" s="74"/>
      <c r="K197" s="74"/>
      <c r="L197" s="74"/>
      <c r="M197" s="74"/>
      <c r="N197" s="74"/>
      <c r="O197" s="74"/>
      <c r="P197" s="74"/>
      <c r="Q197" s="74"/>
      <c r="R197" s="74"/>
      <c r="S197" s="74"/>
      <c r="T197" s="74"/>
      <c r="U197" s="74"/>
      <c r="V197" s="74"/>
      <c r="W197" s="74"/>
      <c r="X197" s="74"/>
      <c r="Y197" s="74"/>
      <c r="Z197" s="74"/>
      <c r="AA197" s="76"/>
      <c r="AB197" s="76"/>
      <c r="AC197" s="76"/>
      <c r="AD197" s="76"/>
      <c r="AE197" s="76"/>
      <c r="AF197" s="76"/>
      <c r="AG197" s="76"/>
      <c r="AH197" s="76"/>
      <c r="AI197" s="76"/>
      <c r="AJ197" s="76"/>
      <c r="AK197" s="76"/>
      <c r="AL197" s="76"/>
      <c r="AM197" s="76"/>
      <c r="AN197" s="76"/>
      <c r="AO197" s="76"/>
      <c r="AP197" s="76"/>
      <c r="AQ197" s="76"/>
      <c r="AR197" s="76"/>
      <c r="AS197" s="76"/>
      <c r="AT197" s="76"/>
      <c r="AU197" s="76"/>
      <c r="AV197" s="76"/>
      <c r="AW197" s="76"/>
      <c r="AX197" s="76"/>
      <c r="AY197" s="76"/>
      <c r="AZ197" s="76"/>
      <c r="BA197" s="76"/>
      <c r="BB197" s="76"/>
      <c r="BC197" s="76"/>
      <c r="BD197" s="76"/>
      <c r="BE197" s="76"/>
      <c r="BF197" s="76"/>
      <c r="BG197" s="76"/>
      <c r="BH197" s="76"/>
      <c r="BI197" s="76"/>
      <c r="BJ197" s="76"/>
      <c r="BK197" s="76"/>
      <c r="BL197" s="76"/>
      <c r="BM197" s="76"/>
      <c r="BN197" s="76"/>
      <c r="BO197" s="76"/>
      <c r="BP197" s="76"/>
      <c r="BQ197" s="76"/>
      <c r="BR197" s="76"/>
      <c r="BS197" s="76"/>
      <c r="BT197" s="76"/>
      <c r="BU197" s="76"/>
      <c r="BV197" s="76"/>
      <c r="BW197" s="76"/>
      <c r="BX197" s="76"/>
      <c r="BY197" s="76"/>
      <c r="BZ197" s="76"/>
      <c r="CA197" s="76"/>
      <c r="CB197" s="76"/>
      <c r="CC197" s="76"/>
      <c r="CD197" s="76"/>
      <c r="CE197" s="76"/>
      <c r="CF197" s="76"/>
      <c r="CG197" s="76"/>
      <c r="CH197" s="76"/>
      <c r="CI197" s="76"/>
      <c r="CJ197" s="76"/>
      <c r="CK197" s="76"/>
      <c r="CL197" s="76"/>
      <c r="CM197" s="76"/>
      <c r="CN197" s="76"/>
      <c r="CO197" s="76"/>
      <c r="CP197" s="76"/>
      <c r="CQ197" s="76"/>
      <c r="CR197" s="76"/>
      <c r="CS197" s="76"/>
      <c r="CT197" s="76"/>
      <c r="CU197" s="76"/>
      <c r="CV197" s="76"/>
      <c r="CW197" s="76"/>
      <c r="CX197" s="76"/>
      <c r="CY197" s="76"/>
      <c r="CZ197" s="76"/>
      <c r="DA197" s="76"/>
      <c r="DB197" s="76"/>
      <c r="DC197" s="76"/>
      <c r="DD197" s="76"/>
      <c r="DE197" s="76"/>
      <c r="DF197" s="76"/>
      <c r="DG197" s="76"/>
      <c r="DH197" s="76"/>
      <c r="DI197" s="76"/>
      <c r="DJ197" s="76"/>
      <c r="DK197" s="76"/>
      <c r="DL197" s="76"/>
      <c r="DM197" s="76"/>
      <c r="DN197" s="76"/>
      <c r="DO197" s="76"/>
      <c r="DP197" s="76"/>
      <c r="DQ197" s="76"/>
      <c r="DR197" s="76"/>
      <c r="DS197" s="76"/>
      <c r="DT197" s="76"/>
      <c r="DU197" s="76"/>
      <c r="DV197" s="76"/>
      <c r="DW197" s="76"/>
      <c r="DX197" s="76"/>
      <c r="DY197" s="76"/>
      <c r="DZ197" s="76"/>
      <c r="EA197" s="76"/>
      <c r="EB197" s="76"/>
      <c r="EC197" s="76"/>
      <c r="ED197" s="76"/>
      <c r="EE197" s="76"/>
      <c r="EF197" s="76"/>
      <c r="EG197" s="76"/>
      <c r="EH197" s="76"/>
      <c r="EI197" s="76"/>
      <c r="EJ197" s="76"/>
      <c r="EK197" s="76"/>
      <c r="EL197" s="76"/>
      <c r="EM197" s="76"/>
      <c r="EN197" s="76"/>
      <c r="EO197" s="76"/>
      <c r="EP197" s="76"/>
      <c r="EQ197" s="76"/>
      <c r="ER197" s="76"/>
      <c r="ES197" s="76"/>
      <c r="ET197" s="76"/>
      <c r="EU197" s="76"/>
      <c r="EV197" s="76"/>
      <c r="EW197" s="76"/>
      <c r="EX197" s="76"/>
      <c r="EY197" s="76"/>
      <c r="EZ197" s="76"/>
      <c r="FA197" s="76"/>
      <c r="FB197" s="76"/>
      <c r="FC197" s="76"/>
      <c r="FD197" s="76"/>
      <c r="FE197" s="76"/>
      <c r="FF197" s="76"/>
      <c r="FG197" s="76"/>
      <c r="FH197" s="76"/>
      <c r="FI197" s="76"/>
      <c r="FJ197" s="76"/>
      <c r="FK197" s="76"/>
      <c r="FL197" s="76"/>
      <c r="FM197" s="76"/>
      <c r="FN197" s="76"/>
      <c r="FO197" s="76"/>
      <c r="FP197" s="76"/>
      <c r="FQ197" s="76"/>
      <c r="FR197" s="76"/>
      <c r="FS197" s="76"/>
      <c r="FT197" s="76"/>
      <c r="FU197" s="76"/>
      <c r="FV197" s="76"/>
      <c r="FW197" s="76"/>
      <c r="FX197" s="76"/>
      <c r="FY197" s="76"/>
      <c r="FZ197" s="76"/>
      <c r="GA197" s="76"/>
      <c r="GB197" s="76"/>
      <c r="GC197" s="76"/>
      <c r="GD197" s="76"/>
      <c r="GE197" s="76"/>
      <c r="GF197" s="76"/>
      <c r="GG197" s="76"/>
      <c r="GH197" s="76"/>
      <c r="GI197" s="76"/>
      <c r="GJ197" s="76"/>
      <c r="GK197" s="76"/>
      <c r="GL197" s="76"/>
      <c r="GM197" s="76"/>
      <c r="GN197" s="76"/>
      <c r="GO197" s="76"/>
      <c r="GP197" s="76"/>
      <c r="GQ197" s="76"/>
      <c r="GR197" s="76"/>
      <c r="GS197" s="76"/>
      <c r="GT197" s="76"/>
      <c r="GU197" s="76"/>
      <c r="GV197" s="76"/>
      <c r="GW197" s="76"/>
    </row>
    <row r="198" spans="7:205" ht="20.100000000000001" customHeight="1">
      <c r="G198" s="74"/>
      <c r="H198" s="74"/>
      <c r="I198" s="74"/>
      <c r="J198" s="74"/>
      <c r="K198" s="74"/>
      <c r="L198" s="74"/>
      <c r="M198" s="74"/>
      <c r="N198" s="74"/>
      <c r="O198" s="74"/>
      <c r="P198" s="74"/>
      <c r="Q198" s="74"/>
      <c r="R198" s="74"/>
      <c r="S198" s="74"/>
      <c r="T198" s="74"/>
      <c r="U198" s="74"/>
      <c r="V198" s="74"/>
      <c r="W198" s="74"/>
      <c r="X198" s="74"/>
      <c r="Y198" s="74"/>
      <c r="Z198" s="74"/>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c r="BE198" s="76"/>
      <c r="BF198" s="76"/>
      <c r="BG198" s="76"/>
      <c r="BH198" s="76"/>
      <c r="BI198" s="76"/>
      <c r="BJ198" s="76"/>
      <c r="BK198" s="76"/>
      <c r="BL198" s="76"/>
      <c r="BM198" s="76"/>
      <c r="BN198" s="76"/>
      <c r="BO198" s="76"/>
      <c r="BP198" s="76"/>
      <c r="BQ198" s="76"/>
      <c r="BR198" s="76"/>
      <c r="BS198" s="76"/>
      <c r="BT198" s="76"/>
      <c r="BU198" s="76"/>
      <c r="BV198" s="76"/>
      <c r="BW198" s="76"/>
      <c r="BX198" s="76"/>
      <c r="BY198" s="76"/>
      <c r="BZ198" s="76"/>
      <c r="CA198" s="76"/>
      <c r="CB198" s="76"/>
      <c r="CC198" s="76"/>
      <c r="CD198" s="76"/>
      <c r="CE198" s="76"/>
      <c r="CF198" s="76"/>
      <c r="CG198" s="76"/>
      <c r="CH198" s="76"/>
      <c r="CI198" s="76"/>
      <c r="CJ198" s="76"/>
      <c r="CK198" s="76"/>
      <c r="CL198" s="76"/>
      <c r="CM198" s="76"/>
      <c r="CN198" s="76"/>
      <c r="CO198" s="76"/>
      <c r="CP198" s="76"/>
      <c r="CQ198" s="76"/>
      <c r="CR198" s="76"/>
      <c r="CS198" s="76"/>
      <c r="CT198" s="76"/>
      <c r="CU198" s="76"/>
      <c r="CV198" s="76"/>
      <c r="CW198" s="76"/>
      <c r="CX198" s="76"/>
      <c r="CY198" s="76"/>
      <c r="CZ198" s="76"/>
      <c r="DA198" s="76"/>
      <c r="DB198" s="76"/>
      <c r="DC198" s="76"/>
      <c r="DD198" s="76"/>
      <c r="DE198" s="76"/>
      <c r="DF198" s="76"/>
      <c r="DG198" s="76"/>
      <c r="DH198" s="76"/>
      <c r="DI198" s="76"/>
      <c r="DJ198" s="76"/>
      <c r="DK198" s="76"/>
      <c r="DL198" s="76"/>
      <c r="DM198" s="76"/>
      <c r="DN198" s="76"/>
      <c r="DO198" s="76"/>
      <c r="DP198" s="76"/>
      <c r="DQ198" s="76"/>
      <c r="DR198" s="76"/>
      <c r="DS198" s="76"/>
      <c r="DT198" s="76"/>
      <c r="DU198" s="76"/>
      <c r="DV198" s="76"/>
      <c r="DW198" s="76"/>
      <c r="DX198" s="76"/>
      <c r="DY198" s="76"/>
      <c r="DZ198" s="76"/>
      <c r="EA198" s="76"/>
      <c r="EB198" s="76"/>
      <c r="EC198" s="76"/>
      <c r="ED198" s="76"/>
      <c r="EE198" s="76"/>
      <c r="EF198" s="76"/>
      <c r="EG198" s="76"/>
      <c r="EH198" s="76"/>
      <c r="EI198" s="76"/>
      <c r="EJ198" s="76"/>
      <c r="EK198" s="76"/>
      <c r="EL198" s="76"/>
      <c r="EM198" s="76"/>
      <c r="EN198" s="76"/>
      <c r="EO198" s="76"/>
      <c r="EP198" s="76"/>
      <c r="EQ198" s="76"/>
      <c r="ER198" s="76"/>
      <c r="ES198" s="76"/>
      <c r="ET198" s="76"/>
      <c r="EU198" s="76"/>
      <c r="EV198" s="76"/>
      <c r="EW198" s="76"/>
      <c r="EX198" s="76"/>
      <c r="EY198" s="76"/>
      <c r="EZ198" s="76"/>
      <c r="FA198" s="76"/>
      <c r="FB198" s="76"/>
      <c r="FC198" s="76"/>
      <c r="FD198" s="76"/>
      <c r="FE198" s="76"/>
      <c r="FF198" s="76"/>
      <c r="FG198" s="76"/>
      <c r="FH198" s="76"/>
      <c r="FI198" s="76"/>
      <c r="FJ198" s="76"/>
      <c r="FK198" s="76"/>
      <c r="FL198" s="76"/>
      <c r="FM198" s="76"/>
      <c r="FN198" s="76"/>
      <c r="FO198" s="76"/>
      <c r="FP198" s="76"/>
      <c r="FQ198" s="76"/>
      <c r="FR198" s="76"/>
      <c r="FS198" s="76"/>
      <c r="FT198" s="76"/>
      <c r="FU198" s="76"/>
      <c r="FV198" s="76"/>
      <c r="FW198" s="76"/>
      <c r="FX198" s="76"/>
      <c r="FY198" s="76"/>
      <c r="FZ198" s="76"/>
      <c r="GA198" s="76"/>
      <c r="GB198" s="76"/>
      <c r="GC198" s="76"/>
      <c r="GD198" s="76"/>
      <c r="GE198" s="76"/>
      <c r="GF198" s="76"/>
      <c r="GG198" s="76"/>
      <c r="GH198" s="76"/>
      <c r="GI198" s="76"/>
      <c r="GJ198" s="76"/>
      <c r="GK198" s="76"/>
      <c r="GL198" s="76"/>
      <c r="GM198" s="76"/>
      <c r="GN198" s="76"/>
      <c r="GO198" s="76"/>
      <c r="GP198" s="76"/>
      <c r="GQ198" s="76"/>
      <c r="GR198" s="76"/>
      <c r="GS198" s="76"/>
      <c r="GT198" s="76"/>
      <c r="GU198" s="76"/>
      <c r="GV198" s="76"/>
      <c r="GW198" s="76"/>
    </row>
    <row r="199" spans="7:205" ht="20.100000000000001" customHeight="1">
      <c r="G199" s="74"/>
      <c r="H199" s="74"/>
      <c r="I199" s="74"/>
      <c r="J199" s="74"/>
      <c r="K199" s="74"/>
      <c r="L199" s="74"/>
      <c r="M199" s="74"/>
      <c r="N199" s="74"/>
      <c r="O199" s="74"/>
      <c r="P199" s="74"/>
      <c r="Q199" s="74"/>
      <c r="R199" s="74"/>
      <c r="S199" s="74"/>
      <c r="T199" s="74"/>
      <c r="U199" s="74"/>
      <c r="V199" s="74"/>
      <c r="W199" s="74"/>
      <c r="X199" s="74"/>
      <c r="Y199" s="74"/>
      <c r="Z199" s="74"/>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76"/>
      <c r="BI199" s="76"/>
      <c r="BJ199" s="76"/>
      <c r="BK199" s="76"/>
      <c r="BL199" s="76"/>
      <c r="BM199" s="76"/>
      <c r="BN199" s="76"/>
      <c r="BO199" s="76"/>
      <c r="BP199" s="76"/>
      <c r="BQ199" s="76"/>
      <c r="BR199" s="76"/>
      <c r="BS199" s="76"/>
      <c r="BT199" s="76"/>
      <c r="BU199" s="76"/>
      <c r="BV199" s="76"/>
      <c r="BW199" s="76"/>
      <c r="BX199" s="76"/>
      <c r="BY199" s="76"/>
      <c r="BZ199" s="76"/>
      <c r="CA199" s="76"/>
      <c r="CB199" s="76"/>
      <c r="CC199" s="76"/>
      <c r="CD199" s="76"/>
      <c r="CE199" s="76"/>
      <c r="CF199" s="76"/>
      <c r="CG199" s="76"/>
      <c r="CH199" s="76"/>
      <c r="CI199" s="76"/>
      <c r="CJ199" s="76"/>
      <c r="CK199" s="76"/>
      <c r="CL199" s="76"/>
      <c r="CM199" s="76"/>
      <c r="CN199" s="76"/>
      <c r="CO199" s="76"/>
      <c r="CP199" s="76"/>
      <c r="CQ199" s="76"/>
      <c r="CR199" s="76"/>
      <c r="CS199" s="76"/>
      <c r="CT199" s="76"/>
      <c r="CU199" s="76"/>
      <c r="CV199" s="76"/>
      <c r="CW199" s="76"/>
      <c r="CX199" s="76"/>
      <c r="CY199" s="76"/>
      <c r="CZ199" s="76"/>
      <c r="DA199" s="76"/>
      <c r="DB199" s="76"/>
      <c r="DC199" s="76"/>
      <c r="DD199" s="76"/>
      <c r="DE199" s="76"/>
      <c r="DF199" s="76"/>
      <c r="DG199" s="76"/>
      <c r="DH199" s="76"/>
      <c r="DI199" s="76"/>
      <c r="DJ199" s="76"/>
      <c r="DK199" s="76"/>
      <c r="DL199" s="76"/>
      <c r="DM199" s="76"/>
      <c r="DN199" s="76"/>
      <c r="DO199" s="76"/>
      <c r="DP199" s="76"/>
      <c r="DQ199" s="76"/>
      <c r="DR199" s="76"/>
      <c r="DS199" s="76"/>
      <c r="DT199" s="76"/>
      <c r="DU199" s="76"/>
      <c r="DV199" s="76"/>
      <c r="DW199" s="76"/>
      <c r="DX199" s="76"/>
      <c r="DY199" s="76"/>
      <c r="DZ199" s="76"/>
      <c r="EA199" s="76"/>
      <c r="EB199" s="76"/>
      <c r="EC199" s="76"/>
      <c r="ED199" s="76"/>
      <c r="EE199" s="76"/>
      <c r="EF199" s="76"/>
      <c r="EG199" s="76"/>
      <c r="EH199" s="76"/>
      <c r="EI199" s="76"/>
      <c r="EJ199" s="76"/>
      <c r="EK199" s="76"/>
      <c r="EL199" s="76"/>
      <c r="EM199" s="76"/>
      <c r="EN199" s="76"/>
      <c r="EO199" s="76"/>
      <c r="EP199" s="76"/>
      <c r="EQ199" s="76"/>
      <c r="ER199" s="76"/>
      <c r="ES199" s="76"/>
      <c r="ET199" s="76"/>
      <c r="EU199" s="76"/>
      <c r="EV199" s="76"/>
      <c r="EW199" s="76"/>
      <c r="EX199" s="76"/>
      <c r="EY199" s="76"/>
      <c r="EZ199" s="76"/>
      <c r="FA199" s="76"/>
      <c r="FB199" s="76"/>
      <c r="FC199" s="76"/>
      <c r="FD199" s="76"/>
      <c r="FE199" s="76"/>
      <c r="FF199" s="76"/>
      <c r="FG199" s="76"/>
      <c r="FH199" s="76"/>
      <c r="FI199" s="76"/>
      <c r="FJ199" s="76"/>
      <c r="FK199" s="76"/>
      <c r="FL199" s="76"/>
      <c r="FM199" s="76"/>
      <c r="FN199" s="76"/>
      <c r="FO199" s="76"/>
      <c r="FP199" s="76"/>
      <c r="FQ199" s="76"/>
      <c r="FR199" s="76"/>
      <c r="FS199" s="76"/>
      <c r="FT199" s="76"/>
      <c r="FU199" s="76"/>
      <c r="FV199" s="76"/>
      <c r="FW199" s="76"/>
      <c r="FX199" s="76"/>
      <c r="FY199" s="76"/>
      <c r="FZ199" s="76"/>
      <c r="GA199" s="76"/>
      <c r="GB199" s="76"/>
      <c r="GC199" s="76"/>
      <c r="GD199" s="76"/>
      <c r="GE199" s="76"/>
      <c r="GF199" s="76"/>
      <c r="GG199" s="76"/>
      <c r="GH199" s="76"/>
      <c r="GI199" s="76"/>
      <c r="GJ199" s="76"/>
      <c r="GK199" s="76"/>
      <c r="GL199" s="76"/>
      <c r="GM199" s="76"/>
      <c r="GN199" s="76"/>
      <c r="GO199" s="76"/>
      <c r="GP199" s="76"/>
      <c r="GQ199" s="76"/>
      <c r="GR199" s="76"/>
      <c r="GS199" s="76"/>
      <c r="GT199" s="76"/>
      <c r="GU199" s="76"/>
      <c r="GV199" s="76"/>
      <c r="GW199" s="76"/>
    </row>
    <row r="200" spans="7:205" ht="20.100000000000001" customHeight="1">
      <c r="G200" s="74"/>
      <c r="H200" s="74"/>
      <c r="I200" s="74"/>
      <c r="J200" s="74"/>
      <c r="K200" s="74"/>
      <c r="L200" s="74"/>
      <c r="M200" s="74"/>
      <c r="N200" s="74"/>
      <c r="O200" s="74"/>
      <c r="P200" s="74"/>
      <c r="Q200" s="74"/>
      <c r="R200" s="74"/>
      <c r="S200" s="74"/>
      <c r="T200" s="74"/>
      <c r="U200" s="74"/>
      <c r="V200" s="74"/>
      <c r="W200" s="74"/>
      <c r="X200" s="74"/>
      <c r="Y200" s="74"/>
      <c r="Z200" s="74"/>
      <c r="AA200" s="76"/>
      <c r="AB200" s="76"/>
      <c r="AC200" s="76"/>
      <c r="AD200" s="76"/>
      <c r="AE200" s="76"/>
      <c r="AF200" s="76"/>
      <c r="AG200" s="76"/>
      <c r="AH200" s="76"/>
      <c r="AI200" s="76"/>
      <c r="AJ200" s="76"/>
      <c r="AK200" s="76"/>
      <c r="AL200" s="76"/>
      <c r="AM200" s="76"/>
      <c r="AN200" s="76"/>
      <c r="AO200" s="76"/>
      <c r="AP200" s="76"/>
      <c r="AQ200" s="76"/>
      <c r="AR200" s="76"/>
      <c r="AS200" s="76"/>
      <c r="AT200" s="76"/>
      <c r="AU200" s="76"/>
      <c r="AV200" s="76"/>
      <c r="AW200" s="76"/>
      <c r="AX200" s="76"/>
      <c r="AY200" s="76"/>
      <c r="AZ200" s="76"/>
      <c r="BA200" s="76"/>
      <c r="BB200" s="76"/>
      <c r="BC200" s="76"/>
      <c r="BD200" s="76"/>
      <c r="BE200" s="76"/>
      <c r="BF200" s="76"/>
      <c r="BG200" s="76"/>
      <c r="BH200" s="76"/>
      <c r="BI200" s="76"/>
      <c r="BJ200" s="76"/>
      <c r="BK200" s="76"/>
      <c r="BL200" s="76"/>
      <c r="BM200" s="76"/>
      <c r="BN200" s="76"/>
      <c r="BO200" s="76"/>
      <c r="BP200" s="76"/>
      <c r="BQ200" s="76"/>
      <c r="BR200" s="76"/>
      <c r="BS200" s="76"/>
      <c r="BT200" s="76"/>
      <c r="BU200" s="76"/>
      <c r="BV200" s="76"/>
      <c r="BW200" s="76"/>
      <c r="BX200" s="76"/>
      <c r="BY200" s="76"/>
      <c r="BZ200" s="76"/>
      <c r="CA200" s="76"/>
      <c r="CB200" s="76"/>
      <c r="CC200" s="76"/>
      <c r="CD200" s="76"/>
      <c r="CE200" s="76"/>
      <c r="CF200" s="76"/>
      <c r="CG200" s="76"/>
      <c r="CH200" s="76"/>
      <c r="CI200" s="76"/>
      <c r="CJ200" s="76"/>
      <c r="CK200" s="76"/>
      <c r="CL200" s="76"/>
      <c r="CM200" s="76"/>
      <c r="CN200" s="76"/>
      <c r="CO200" s="76"/>
      <c r="CP200" s="76"/>
      <c r="CQ200" s="76"/>
      <c r="CR200" s="76"/>
      <c r="CS200" s="76"/>
      <c r="CT200" s="76"/>
      <c r="CU200" s="76"/>
      <c r="CV200" s="76"/>
      <c r="CW200" s="76"/>
      <c r="CX200" s="76"/>
      <c r="CY200" s="76"/>
      <c r="CZ200" s="76"/>
      <c r="DA200" s="76"/>
      <c r="DB200" s="76"/>
      <c r="DC200" s="76"/>
      <c r="DD200" s="76"/>
      <c r="DE200" s="76"/>
      <c r="DF200" s="76"/>
      <c r="DG200" s="76"/>
      <c r="DH200" s="76"/>
      <c r="DI200" s="76"/>
      <c r="DJ200" s="76"/>
      <c r="DK200" s="76"/>
      <c r="DL200" s="76"/>
      <c r="DM200" s="76"/>
      <c r="DN200" s="76"/>
      <c r="DO200" s="76"/>
      <c r="DP200" s="76"/>
      <c r="DQ200" s="76"/>
      <c r="DR200" s="76"/>
      <c r="DS200" s="76"/>
      <c r="DT200" s="76"/>
      <c r="DU200" s="76"/>
      <c r="DV200" s="76"/>
      <c r="DW200" s="76"/>
      <c r="DX200" s="76"/>
      <c r="DY200" s="76"/>
      <c r="DZ200" s="76"/>
      <c r="EA200" s="76"/>
      <c r="EB200" s="76"/>
      <c r="EC200" s="76"/>
      <c r="ED200" s="76"/>
      <c r="EE200" s="76"/>
      <c r="EF200" s="76"/>
      <c r="EG200" s="76"/>
      <c r="EH200" s="76"/>
      <c r="EI200" s="76"/>
      <c r="EJ200" s="76"/>
      <c r="EK200" s="76"/>
      <c r="EL200" s="76"/>
      <c r="EM200" s="76"/>
      <c r="EN200" s="76"/>
      <c r="EO200" s="76"/>
      <c r="EP200" s="76"/>
      <c r="EQ200" s="76"/>
      <c r="ER200" s="76"/>
      <c r="ES200" s="76"/>
      <c r="ET200" s="76"/>
      <c r="EU200" s="76"/>
      <c r="EV200" s="76"/>
      <c r="EW200" s="76"/>
      <c r="EX200" s="76"/>
      <c r="EY200" s="76"/>
      <c r="EZ200" s="76"/>
      <c r="FA200" s="76"/>
      <c r="FB200" s="76"/>
      <c r="FC200" s="76"/>
      <c r="FD200" s="76"/>
      <c r="FE200" s="76"/>
      <c r="FF200" s="76"/>
      <c r="FG200" s="76"/>
      <c r="FH200" s="76"/>
      <c r="FI200" s="76"/>
      <c r="FJ200" s="76"/>
      <c r="FK200" s="76"/>
      <c r="FL200" s="76"/>
      <c r="FM200" s="76"/>
      <c r="FN200" s="76"/>
      <c r="FO200" s="76"/>
      <c r="FP200" s="76"/>
      <c r="FQ200" s="76"/>
      <c r="FR200" s="76"/>
      <c r="FS200" s="76"/>
      <c r="FT200" s="76"/>
      <c r="FU200" s="76"/>
      <c r="FV200" s="76"/>
      <c r="FW200" s="76"/>
      <c r="FX200" s="76"/>
      <c r="FY200" s="76"/>
      <c r="FZ200" s="76"/>
      <c r="GA200" s="76"/>
      <c r="GB200" s="76"/>
      <c r="GC200" s="76"/>
      <c r="GD200" s="76"/>
      <c r="GE200" s="76"/>
      <c r="GF200" s="76"/>
      <c r="GG200" s="76"/>
      <c r="GH200" s="76"/>
      <c r="GI200" s="76"/>
      <c r="GJ200" s="76"/>
      <c r="GK200" s="76"/>
      <c r="GL200" s="76"/>
      <c r="GM200" s="76"/>
      <c r="GN200" s="76"/>
      <c r="GO200" s="76"/>
      <c r="GP200" s="76"/>
      <c r="GQ200" s="76"/>
      <c r="GR200" s="76"/>
      <c r="GS200" s="76"/>
      <c r="GT200" s="76"/>
      <c r="GU200" s="76"/>
      <c r="GV200" s="76"/>
      <c r="GW200" s="76"/>
    </row>
    <row r="201" spans="7:205" ht="20.100000000000001" customHeight="1">
      <c r="G201" s="74"/>
      <c r="H201" s="74"/>
      <c r="I201" s="74"/>
      <c r="J201" s="74"/>
      <c r="K201" s="74"/>
      <c r="L201" s="74"/>
      <c r="M201" s="74"/>
      <c r="N201" s="74"/>
      <c r="O201" s="74"/>
      <c r="P201" s="74"/>
      <c r="Q201" s="74"/>
      <c r="R201" s="74"/>
      <c r="S201" s="74"/>
      <c r="T201" s="74"/>
      <c r="U201" s="74"/>
      <c r="V201" s="74"/>
      <c r="W201" s="74"/>
      <c r="X201" s="74"/>
      <c r="Y201" s="74"/>
      <c r="Z201" s="74"/>
      <c r="AA201" s="76"/>
      <c r="AB201" s="76"/>
      <c r="AC201" s="76"/>
      <c r="AD201" s="76"/>
      <c r="AE201" s="76"/>
      <c r="AF201" s="76"/>
      <c r="AG201" s="76"/>
      <c r="AH201" s="76"/>
      <c r="AI201" s="76"/>
      <c r="AJ201" s="76"/>
      <c r="AK201" s="76"/>
      <c r="AL201" s="76"/>
      <c r="AM201" s="76"/>
      <c r="AN201" s="76"/>
      <c r="AO201" s="76"/>
      <c r="AP201" s="76"/>
      <c r="AQ201" s="76"/>
      <c r="AR201" s="76"/>
      <c r="AS201" s="76"/>
      <c r="AT201" s="76"/>
      <c r="AU201" s="76"/>
      <c r="AV201" s="76"/>
      <c r="AW201" s="76"/>
      <c r="AX201" s="76"/>
      <c r="AY201" s="76"/>
      <c r="AZ201" s="76"/>
      <c r="BA201" s="76"/>
      <c r="BB201" s="76"/>
      <c r="BC201" s="76"/>
      <c r="BD201" s="76"/>
      <c r="BE201" s="76"/>
      <c r="BF201" s="76"/>
      <c r="BG201" s="76"/>
      <c r="BH201" s="76"/>
      <c r="BI201" s="76"/>
      <c r="BJ201" s="76"/>
      <c r="BK201" s="76"/>
      <c r="BL201" s="76"/>
      <c r="BM201" s="76"/>
      <c r="BN201" s="76"/>
      <c r="BO201" s="76"/>
      <c r="BP201" s="76"/>
      <c r="BQ201" s="76"/>
      <c r="BR201" s="76"/>
      <c r="BS201" s="76"/>
      <c r="BT201" s="76"/>
      <c r="BU201" s="76"/>
      <c r="BV201" s="76"/>
      <c r="BW201" s="76"/>
      <c r="BX201" s="76"/>
      <c r="BY201" s="76"/>
      <c r="BZ201" s="76"/>
      <c r="CA201" s="76"/>
      <c r="CB201" s="76"/>
      <c r="CC201" s="76"/>
      <c r="CD201" s="76"/>
      <c r="CE201" s="76"/>
      <c r="CF201" s="76"/>
      <c r="CG201" s="76"/>
      <c r="CH201" s="76"/>
      <c r="CI201" s="76"/>
      <c r="CJ201" s="76"/>
      <c r="CK201" s="76"/>
      <c r="CL201" s="76"/>
      <c r="CM201" s="76"/>
      <c r="CN201" s="76"/>
      <c r="CO201" s="76"/>
      <c r="CP201" s="76"/>
      <c r="CQ201" s="76"/>
      <c r="CR201" s="76"/>
      <c r="CS201" s="76"/>
      <c r="CT201" s="76"/>
      <c r="CU201" s="76"/>
      <c r="CV201" s="76"/>
      <c r="CW201" s="76"/>
      <c r="CX201" s="76"/>
      <c r="CY201" s="76"/>
      <c r="CZ201" s="76"/>
      <c r="DA201" s="76"/>
      <c r="DB201" s="76"/>
      <c r="DC201" s="76"/>
      <c r="DD201" s="76"/>
      <c r="DE201" s="76"/>
      <c r="DF201" s="76"/>
      <c r="DG201" s="76"/>
      <c r="DH201" s="76"/>
      <c r="DI201" s="76"/>
      <c r="DJ201" s="76"/>
      <c r="DK201" s="76"/>
      <c r="DL201" s="76"/>
      <c r="DM201" s="76"/>
      <c r="DN201" s="76"/>
      <c r="DO201" s="76"/>
      <c r="DP201" s="76"/>
      <c r="DQ201" s="76"/>
      <c r="DR201" s="76"/>
      <c r="DS201" s="76"/>
      <c r="DT201" s="76"/>
      <c r="DU201" s="76"/>
      <c r="DV201" s="76"/>
      <c r="DW201" s="76"/>
      <c r="DX201" s="76"/>
      <c r="DY201" s="76"/>
      <c r="DZ201" s="76"/>
      <c r="EA201" s="76"/>
      <c r="EB201" s="76"/>
      <c r="EC201" s="76"/>
      <c r="ED201" s="76"/>
      <c r="EE201" s="76"/>
      <c r="EF201" s="76"/>
      <c r="EG201" s="76"/>
      <c r="EH201" s="76"/>
      <c r="EI201" s="76"/>
      <c r="EJ201" s="76"/>
      <c r="EK201" s="76"/>
      <c r="EL201" s="76"/>
      <c r="EM201" s="76"/>
      <c r="EN201" s="76"/>
      <c r="EO201" s="76"/>
      <c r="EP201" s="76"/>
      <c r="EQ201" s="76"/>
      <c r="ER201" s="76"/>
      <c r="ES201" s="76"/>
      <c r="ET201" s="76"/>
      <c r="EU201" s="76"/>
      <c r="EV201" s="76"/>
      <c r="EW201" s="76"/>
      <c r="EX201" s="76"/>
      <c r="EY201" s="76"/>
      <c r="EZ201" s="76"/>
      <c r="FA201" s="76"/>
      <c r="FB201" s="76"/>
      <c r="FC201" s="76"/>
      <c r="FD201" s="76"/>
      <c r="FE201" s="76"/>
      <c r="FF201" s="76"/>
      <c r="FG201" s="76"/>
      <c r="FH201" s="76"/>
      <c r="FI201" s="76"/>
      <c r="FJ201" s="76"/>
      <c r="FK201" s="76"/>
      <c r="FL201" s="76"/>
      <c r="FM201" s="76"/>
      <c r="FN201" s="76"/>
      <c r="FO201" s="76"/>
      <c r="FP201" s="76"/>
      <c r="FQ201" s="76"/>
      <c r="FR201" s="76"/>
      <c r="FS201" s="76"/>
      <c r="FT201" s="76"/>
      <c r="FU201" s="76"/>
      <c r="FV201" s="76"/>
      <c r="FW201" s="76"/>
      <c r="FX201" s="76"/>
      <c r="FY201" s="76"/>
      <c r="FZ201" s="76"/>
      <c r="GA201" s="76"/>
      <c r="GB201" s="76"/>
      <c r="GC201" s="76"/>
      <c r="GD201" s="76"/>
      <c r="GE201" s="76"/>
      <c r="GF201" s="76"/>
      <c r="GG201" s="76"/>
      <c r="GH201" s="76"/>
      <c r="GI201" s="76"/>
      <c r="GJ201" s="76"/>
      <c r="GK201" s="76"/>
      <c r="GL201" s="76"/>
      <c r="GM201" s="76"/>
      <c r="GN201" s="76"/>
      <c r="GO201" s="76"/>
      <c r="GP201" s="76"/>
      <c r="GQ201" s="76"/>
      <c r="GR201" s="76"/>
      <c r="GS201" s="76"/>
      <c r="GT201" s="76"/>
      <c r="GU201" s="76"/>
      <c r="GV201" s="76"/>
      <c r="GW201" s="76"/>
    </row>
    <row r="202" spans="7:205" ht="20.100000000000001" customHeight="1">
      <c r="G202" s="74"/>
      <c r="H202" s="74"/>
      <c r="I202" s="74"/>
      <c r="J202" s="74"/>
      <c r="K202" s="74"/>
      <c r="L202" s="74"/>
      <c r="M202" s="74"/>
      <c r="N202" s="74"/>
      <c r="O202" s="74"/>
      <c r="P202" s="74"/>
      <c r="Q202" s="74"/>
      <c r="R202" s="74"/>
      <c r="S202" s="74"/>
      <c r="T202" s="74"/>
      <c r="U202" s="74"/>
      <c r="V202" s="74"/>
      <c r="W202" s="74"/>
      <c r="X202" s="74"/>
      <c r="Y202" s="74"/>
      <c r="Z202" s="74"/>
      <c r="AA202" s="76"/>
      <c r="AB202" s="76"/>
      <c r="AC202" s="76"/>
      <c r="AD202" s="76"/>
      <c r="AE202" s="76"/>
      <c r="AF202" s="76"/>
      <c r="AG202" s="76"/>
      <c r="AH202" s="76"/>
      <c r="AI202" s="76"/>
      <c r="AJ202" s="76"/>
      <c r="AK202" s="76"/>
      <c r="AL202" s="76"/>
      <c r="AM202" s="76"/>
      <c r="AN202" s="76"/>
      <c r="AO202" s="76"/>
      <c r="AP202" s="76"/>
      <c r="AQ202" s="76"/>
      <c r="AR202" s="76"/>
      <c r="AS202" s="76"/>
      <c r="AT202" s="76"/>
      <c r="AU202" s="76"/>
      <c r="AV202" s="76"/>
      <c r="AW202" s="76"/>
      <c r="AX202" s="76"/>
      <c r="AY202" s="76"/>
      <c r="AZ202" s="76"/>
      <c r="BA202" s="76"/>
      <c r="BB202" s="76"/>
      <c r="BC202" s="76"/>
      <c r="BD202" s="76"/>
      <c r="BE202" s="76"/>
      <c r="BF202" s="76"/>
      <c r="BG202" s="76"/>
      <c r="BH202" s="76"/>
      <c r="BI202" s="76"/>
      <c r="BJ202" s="76"/>
      <c r="BK202" s="76"/>
      <c r="BL202" s="76"/>
      <c r="BM202" s="76"/>
      <c r="BN202" s="76"/>
      <c r="BO202" s="76"/>
      <c r="BP202" s="76"/>
      <c r="BQ202" s="76"/>
      <c r="BR202" s="76"/>
      <c r="BS202" s="76"/>
      <c r="BT202" s="76"/>
      <c r="BU202" s="76"/>
      <c r="BV202" s="76"/>
      <c r="BW202" s="76"/>
      <c r="BX202" s="76"/>
      <c r="BY202" s="76"/>
      <c r="BZ202" s="76"/>
      <c r="CA202" s="76"/>
      <c r="CB202" s="76"/>
      <c r="CC202" s="76"/>
      <c r="CD202" s="76"/>
      <c r="CE202" s="76"/>
      <c r="CF202" s="76"/>
      <c r="CG202" s="76"/>
      <c r="CH202" s="76"/>
      <c r="CI202" s="76"/>
      <c r="CJ202" s="76"/>
      <c r="CK202" s="76"/>
      <c r="CL202" s="76"/>
      <c r="CM202" s="76"/>
      <c r="CN202" s="76"/>
      <c r="CO202" s="76"/>
      <c r="CP202" s="76"/>
      <c r="CQ202" s="76"/>
      <c r="CR202" s="76"/>
      <c r="CS202" s="76"/>
      <c r="CT202" s="76"/>
      <c r="CU202" s="76"/>
      <c r="CV202" s="76"/>
      <c r="CW202" s="76"/>
      <c r="CX202" s="76"/>
      <c r="CY202" s="76"/>
      <c r="CZ202" s="76"/>
      <c r="DA202" s="76"/>
      <c r="DB202" s="76"/>
      <c r="DC202" s="76"/>
      <c r="DD202" s="76"/>
      <c r="DE202" s="76"/>
      <c r="DF202" s="76"/>
      <c r="DG202" s="76"/>
      <c r="DH202" s="76"/>
      <c r="DI202" s="76"/>
      <c r="DJ202" s="76"/>
      <c r="DK202" s="76"/>
      <c r="DL202" s="76"/>
      <c r="DM202" s="76"/>
      <c r="DN202" s="76"/>
      <c r="DO202" s="76"/>
      <c r="DP202" s="76"/>
      <c r="DQ202" s="76"/>
      <c r="DR202" s="76"/>
      <c r="DS202" s="76"/>
      <c r="DT202" s="76"/>
      <c r="DU202" s="76"/>
      <c r="DV202" s="76"/>
      <c r="DW202" s="76"/>
      <c r="DX202" s="76"/>
      <c r="DY202" s="76"/>
      <c r="DZ202" s="76"/>
      <c r="EA202" s="76"/>
      <c r="EB202" s="76"/>
      <c r="EC202" s="76"/>
      <c r="ED202" s="76"/>
      <c r="EE202" s="76"/>
      <c r="EF202" s="76"/>
      <c r="EG202" s="76"/>
      <c r="EH202" s="76"/>
      <c r="EI202" s="76"/>
      <c r="EJ202" s="76"/>
      <c r="EK202" s="76"/>
      <c r="EL202" s="76"/>
      <c r="EM202" s="76"/>
      <c r="EN202" s="76"/>
      <c r="EO202" s="76"/>
      <c r="EP202" s="76"/>
      <c r="EQ202" s="76"/>
      <c r="ER202" s="76"/>
      <c r="ES202" s="76"/>
      <c r="ET202" s="76"/>
      <c r="EU202" s="76"/>
      <c r="EV202" s="76"/>
      <c r="EW202" s="76"/>
      <c r="EX202" s="76"/>
      <c r="EY202" s="76"/>
      <c r="EZ202" s="76"/>
      <c r="FA202" s="76"/>
      <c r="FB202" s="76"/>
      <c r="FC202" s="76"/>
      <c r="FD202" s="76"/>
      <c r="FE202" s="76"/>
      <c r="FF202" s="76"/>
      <c r="FG202" s="76"/>
      <c r="FH202" s="76"/>
      <c r="FI202" s="76"/>
      <c r="FJ202" s="76"/>
      <c r="FK202" s="76"/>
      <c r="FL202" s="76"/>
      <c r="FM202" s="76"/>
      <c r="FN202" s="76"/>
      <c r="FO202" s="76"/>
      <c r="FP202" s="76"/>
      <c r="FQ202" s="76"/>
      <c r="FR202" s="76"/>
      <c r="FS202" s="76"/>
      <c r="FT202" s="76"/>
      <c r="FU202" s="76"/>
      <c r="FV202" s="76"/>
      <c r="FW202" s="76"/>
      <c r="FX202" s="76"/>
      <c r="FY202" s="76"/>
      <c r="FZ202" s="76"/>
      <c r="GA202" s="76"/>
      <c r="GB202" s="76"/>
      <c r="GC202" s="76"/>
      <c r="GD202" s="76"/>
      <c r="GE202" s="76"/>
      <c r="GF202" s="76"/>
      <c r="GG202" s="76"/>
      <c r="GH202" s="76"/>
      <c r="GI202" s="76"/>
      <c r="GJ202" s="76"/>
      <c r="GK202" s="76"/>
      <c r="GL202" s="76"/>
      <c r="GM202" s="76"/>
      <c r="GN202" s="76"/>
      <c r="GO202" s="76"/>
      <c r="GP202" s="76"/>
      <c r="GQ202" s="76"/>
      <c r="GR202" s="76"/>
      <c r="GS202" s="76"/>
      <c r="GT202" s="76"/>
      <c r="GU202" s="76"/>
      <c r="GV202" s="76"/>
      <c r="GW202" s="76"/>
    </row>
    <row r="203" spans="7:205" ht="20.100000000000001" customHeight="1">
      <c r="G203" s="74"/>
      <c r="H203" s="74"/>
      <c r="I203" s="74"/>
      <c r="J203" s="74"/>
      <c r="K203" s="74"/>
      <c r="L203" s="74"/>
      <c r="M203" s="74"/>
      <c r="N203" s="74"/>
      <c r="O203" s="74"/>
      <c r="P203" s="74"/>
      <c r="Q203" s="74"/>
      <c r="R203" s="74"/>
      <c r="S203" s="74"/>
      <c r="T203" s="74"/>
      <c r="U203" s="74"/>
      <c r="V203" s="74"/>
      <c r="W203" s="74"/>
      <c r="X203" s="74"/>
      <c r="Y203" s="74"/>
      <c r="Z203" s="74"/>
      <c r="AA203" s="76"/>
      <c r="AB203" s="76"/>
      <c r="AC203" s="76"/>
      <c r="AD203" s="76"/>
      <c r="AE203" s="76"/>
      <c r="AF203" s="76"/>
      <c r="AG203" s="76"/>
      <c r="AH203" s="76"/>
      <c r="AI203" s="76"/>
      <c r="AJ203" s="76"/>
      <c r="AK203" s="76"/>
      <c r="AL203" s="76"/>
      <c r="AM203" s="76"/>
      <c r="AN203" s="76"/>
      <c r="AO203" s="76"/>
      <c r="AP203" s="76"/>
      <c r="AQ203" s="76"/>
      <c r="AR203" s="76"/>
      <c r="AS203" s="76"/>
      <c r="AT203" s="76"/>
      <c r="AU203" s="76"/>
      <c r="AV203" s="76"/>
      <c r="AW203" s="76"/>
      <c r="AX203" s="76"/>
      <c r="AY203" s="76"/>
      <c r="AZ203" s="76"/>
      <c r="BA203" s="76"/>
      <c r="BB203" s="76"/>
      <c r="BC203" s="76"/>
      <c r="BD203" s="76"/>
      <c r="BE203" s="76"/>
      <c r="BF203" s="76"/>
      <c r="BG203" s="76"/>
      <c r="BH203" s="76"/>
      <c r="BI203" s="76"/>
      <c r="BJ203" s="76"/>
      <c r="BK203" s="76"/>
      <c r="BL203" s="76"/>
      <c r="BM203" s="76"/>
      <c r="BN203" s="76"/>
      <c r="BO203" s="76"/>
      <c r="BP203" s="76"/>
      <c r="BQ203" s="76"/>
      <c r="BR203" s="76"/>
      <c r="BS203" s="76"/>
      <c r="BT203" s="76"/>
      <c r="BU203" s="76"/>
      <c r="BV203" s="76"/>
      <c r="BW203" s="76"/>
      <c r="BX203" s="76"/>
      <c r="BY203" s="76"/>
      <c r="BZ203" s="76"/>
      <c r="CA203" s="76"/>
      <c r="CB203" s="76"/>
      <c r="CC203" s="76"/>
      <c r="CD203" s="76"/>
      <c r="CE203" s="76"/>
      <c r="CF203" s="76"/>
      <c r="CG203" s="76"/>
      <c r="CH203" s="76"/>
      <c r="CI203" s="76"/>
      <c r="CJ203" s="76"/>
      <c r="CK203" s="76"/>
      <c r="CL203" s="76"/>
      <c r="CM203" s="76"/>
      <c r="CN203" s="76"/>
      <c r="CO203" s="76"/>
      <c r="CP203" s="76"/>
      <c r="CQ203" s="76"/>
      <c r="CR203" s="76"/>
      <c r="CS203" s="76"/>
      <c r="CT203" s="76"/>
      <c r="CU203" s="76"/>
      <c r="CV203" s="76"/>
      <c r="CW203" s="76"/>
      <c r="CX203" s="76"/>
      <c r="CY203" s="76"/>
      <c r="CZ203" s="76"/>
      <c r="DA203" s="76"/>
      <c r="DB203" s="76"/>
      <c r="DC203" s="76"/>
      <c r="DD203" s="76"/>
      <c r="DE203" s="76"/>
      <c r="DF203" s="76"/>
      <c r="DG203" s="76"/>
      <c r="DH203" s="76"/>
      <c r="DI203" s="76"/>
      <c r="DJ203" s="76"/>
      <c r="DK203" s="76"/>
      <c r="DL203" s="76"/>
      <c r="DM203" s="76"/>
      <c r="DN203" s="76"/>
      <c r="DO203" s="76"/>
      <c r="DP203" s="76"/>
      <c r="DQ203" s="76"/>
      <c r="DR203" s="76"/>
      <c r="DS203" s="76"/>
      <c r="DT203" s="76"/>
      <c r="DU203" s="76"/>
      <c r="DV203" s="76"/>
      <c r="DW203" s="76"/>
      <c r="DX203" s="76"/>
      <c r="DY203" s="76"/>
      <c r="DZ203" s="76"/>
      <c r="EA203" s="76"/>
      <c r="EB203" s="76"/>
      <c r="EC203" s="76"/>
      <c r="ED203" s="76"/>
      <c r="EE203" s="76"/>
      <c r="EF203" s="76"/>
      <c r="EG203" s="76"/>
      <c r="EH203" s="76"/>
      <c r="EI203" s="76"/>
      <c r="EJ203" s="76"/>
      <c r="EK203" s="76"/>
      <c r="EL203" s="76"/>
      <c r="EM203" s="76"/>
      <c r="EN203" s="76"/>
      <c r="EO203" s="76"/>
      <c r="EP203" s="76"/>
      <c r="EQ203" s="76"/>
      <c r="ER203" s="76"/>
      <c r="ES203" s="76"/>
      <c r="ET203" s="76"/>
      <c r="EU203" s="76"/>
      <c r="EV203" s="76"/>
      <c r="EW203" s="76"/>
      <c r="EX203" s="76"/>
      <c r="EY203" s="76"/>
      <c r="EZ203" s="76"/>
      <c r="FA203" s="76"/>
      <c r="FB203" s="76"/>
      <c r="FC203" s="76"/>
      <c r="FD203" s="76"/>
      <c r="FE203" s="76"/>
      <c r="FF203" s="76"/>
      <c r="FG203" s="76"/>
      <c r="FH203" s="76"/>
      <c r="FI203" s="76"/>
      <c r="FJ203" s="76"/>
      <c r="FK203" s="76"/>
      <c r="FL203" s="76"/>
      <c r="FM203" s="76"/>
      <c r="FN203" s="76"/>
      <c r="FO203" s="76"/>
      <c r="FP203" s="76"/>
      <c r="FQ203" s="76"/>
      <c r="FR203" s="76"/>
      <c r="FS203" s="76"/>
      <c r="FT203" s="76"/>
      <c r="FU203" s="76"/>
      <c r="FV203" s="76"/>
      <c r="FW203" s="76"/>
      <c r="FX203" s="76"/>
      <c r="FY203" s="76"/>
      <c r="FZ203" s="76"/>
      <c r="GA203" s="76"/>
      <c r="GB203" s="76"/>
      <c r="GC203" s="76"/>
      <c r="GD203" s="76"/>
      <c r="GE203" s="76"/>
      <c r="GF203" s="76"/>
      <c r="GG203" s="76"/>
      <c r="GH203" s="76"/>
      <c r="GI203" s="76"/>
      <c r="GJ203" s="76"/>
      <c r="GK203" s="76"/>
      <c r="GL203" s="76"/>
      <c r="GM203" s="76"/>
      <c r="GN203" s="76"/>
      <c r="GO203" s="76"/>
      <c r="GP203" s="76"/>
      <c r="GQ203" s="76"/>
      <c r="GR203" s="76"/>
      <c r="GS203" s="76"/>
      <c r="GT203" s="76"/>
      <c r="GU203" s="76"/>
      <c r="GV203" s="76"/>
      <c r="GW203" s="76"/>
    </row>
    <row r="204" spans="7:205" ht="20.100000000000001" customHeight="1">
      <c r="G204" s="74"/>
      <c r="H204" s="74"/>
      <c r="I204" s="74"/>
      <c r="J204" s="74"/>
      <c r="K204" s="74"/>
      <c r="L204" s="74"/>
      <c r="M204" s="74"/>
      <c r="N204" s="74"/>
      <c r="O204" s="74"/>
      <c r="P204" s="74"/>
      <c r="Q204" s="74"/>
      <c r="R204" s="74"/>
      <c r="S204" s="74"/>
      <c r="T204" s="74"/>
      <c r="U204" s="74"/>
      <c r="V204" s="74"/>
      <c r="W204" s="74"/>
      <c r="X204" s="74"/>
      <c r="Y204" s="74"/>
      <c r="Z204" s="74"/>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row>
    <row r="205" spans="7:205" ht="20.100000000000001" customHeight="1">
      <c r="G205" s="74"/>
      <c r="H205" s="74"/>
      <c r="I205" s="74"/>
      <c r="J205" s="74"/>
      <c r="K205" s="74"/>
      <c r="L205" s="74"/>
      <c r="M205" s="74"/>
      <c r="N205" s="74"/>
      <c r="O205" s="74"/>
      <c r="P205" s="74"/>
      <c r="Q205" s="74"/>
      <c r="R205" s="74"/>
      <c r="S205" s="74"/>
      <c r="T205" s="74"/>
      <c r="U205" s="74"/>
      <c r="V205" s="74"/>
      <c r="W205" s="74"/>
      <c r="X205" s="74"/>
      <c r="Y205" s="74"/>
      <c r="Z205" s="74"/>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76"/>
      <c r="CZ205" s="76"/>
      <c r="DA205" s="76"/>
      <c r="DB205" s="76"/>
      <c r="DC205" s="76"/>
      <c r="DD205" s="76"/>
      <c r="DE205" s="76"/>
      <c r="DF205" s="76"/>
      <c r="DG205" s="76"/>
      <c r="DH205" s="76"/>
      <c r="DI205" s="76"/>
      <c r="DJ205" s="76"/>
      <c r="DK205" s="76"/>
      <c r="DL205" s="76"/>
      <c r="DM205" s="76"/>
      <c r="DN205" s="76"/>
      <c r="DO205" s="76"/>
      <c r="DP205" s="76"/>
      <c r="DQ205" s="76"/>
      <c r="DR205" s="76"/>
      <c r="DS205" s="76"/>
      <c r="DT205" s="76"/>
      <c r="DU205" s="76"/>
      <c r="DV205" s="76"/>
      <c r="DW205" s="76"/>
      <c r="DX205" s="76"/>
      <c r="DY205" s="76"/>
      <c r="DZ205" s="76"/>
      <c r="EA205" s="76"/>
      <c r="EB205" s="76"/>
      <c r="EC205" s="76"/>
      <c r="ED205" s="76"/>
      <c r="EE205" s="76"/>
      <c r="EF205" s="76"/>
      <c r="EG205" s="76"/>
      <c r="EH205" s="76"/>
      <c r="EI205" s="76"/>
      <c r="EJ205" s="76"/>
      <c r="EK205" s="76"/>
      <c r="EL205" s="76"/>
      <c r="EM205" s="76"/>
      <c r="EN205" s="76"/>
      <c r="EO205" s="76"/>
      <c r="EP205" s="76"/>
      <c r="EQ205" s="76"/>
      <c r="ER205" s="76"/>
      <c r="ES205" s="76"/>
      <c r="ET205" s="76"/>
      <c r="EU205" s="76"/>
      <c r="EV205" s="76"/>
      <c r="EW205" s="76"/>
      <c r="EX205" s="76"/>
      <c r="EY205" s="76"/>
      <c r="EZ205" s="76"/>
      <c r="FA205" s="76"/>
      <c r="FB205" s="76"/>
      <c r="FC205" s="76"/>
      <c r="FD205" s="76"/>
      <c r="FE205" s="76"/>
      <c r="FF205" s="76"/>
      <c r="FG205" s="76"/>
      <c r="FH205" s="76"/>
      <c r="FI205" s="76"/>
      <c r="FJ205" s="76"/>
      <c r="FK205" s="76"/>
      <c r="FL205" s="76"/>
      <c r="FM205" s="76"/>
      <c r="FN205" s="76"/>
      <c r="FO205" s="76"/>
      <c r="FP205" s="76"/>
      <c r="FQ205" s="76"/>
      <c r="FR205" s="76"/>
      <c r="FS205" s="76"/>
      <c r="FT205" s="76"/>
      <c r="FU205" s="76"/>
      <c r="FV205" s="76"/>
      <c r="FW205" s="76"/>
      <c r="FX205" s="76"/>
      <c r="FY205" s="76"/>
      <c r="FZ205" s="76"/>
      <c r="GA205" s="76"/>
      <c r="GB205" s="76"/>
      <c r="GC205" s="76"/>
      <c r="GD205" s="76"/>
      <c r="GE205" s="76"/>
      <c r="GF205" s="76"/>
      <c r="GG205" s="76"/>
      <c r="GH205" s="76"/>
      <c r="GI205" s="76"/>
      <c r="GJ205" s="76"/>
      <c r="GK205" s="76"/>
      <c r="GL205" s="76"/>
      <c r="GM205" s="76"/>
      <c r="GN205" s="76"/>
      <c r="GO205" s="76"/>
      <c r="GP205" s="76"/>
      <c r="GQ205" s="76"/>
      <c r="GR205" s="76"/>
      <c r="GS205" s="76"/>
      <c r="GT205" s="76"/>
      <c r="GU205" s="76"/>
      <c r="GV205" s="76"/>
      <c r="GW205" s="76"/>
    </row>
    <row r="206" spans="7:205" ht="20.100000000000001" customHeight="1">
      <c r="G206" s="74"/>
      <c r="H206" s="74"/>
      <c r="I206" s="74"/>
      <c r="J206" s="74"/>
      <c r="K206" s="74"/>
      <c r="L206" s="74"/>
      <c r="M206" s="74"/>
      <c r="N206" s="74"/>
      <c r="O206" s="74"/>
      <c r="P206" s="74"/>
      <c r="Q206" s="74"/>
      <c r="R206" s="74"/>
      <c r="S206" s="74"/>
      <c r="T206" s="74"/>
      <c r="U206" s="74"/>
      <c r="V206" s="74"/>
      <c r="W206" s="74"/>
      <c r="X206" s="74"/>
      <c r="Y206" s="74"/>
      <c r="Z206" s="74"/>
      <c r="AA206" s="76"/>
      <c r="AB206" s="76"/>
      <c r="AC206" s="76"/>
      <c r="AD206" s="76"/>
      <c r="AE206" s="76"/>
      <c r="AF206" s="76"/>
      <c r="AG206" s="76"/>
      <c r="AH206" s="76"/>
      <c r="AI206" s="76"/>
      <c r="AJ206" s="76"/>
      <c r="AK206" s="76"/>
      <c r="AL206" s="76"/>
      <c r="AM206" s="76"/>
      <c r="AN206" s="76"/>
      <c r="AO206" s="76"/>
      <c r="AP206" s="76"/>
      <c r="AQ206" s="76"/>
      <c r="AR206" s="76"/>
      <c r="AS206" s="76"/>
      <c r="AT206" s="76"/>
      <c r="AU206" s="76"/>
      <c r="AV206" s="76"/>
      <c r="AW206" s="76"/>
      <c r="AX206" s="76"/>
      <c r="AY206" s="76"/>
      <c r="AZ206" s="76"/>
      <c r="BA206" s="76"/>
      <c r="BB206" s="76"/>
      <c r="BC206" s="76"/>
      <c r="BD206" s="76"/>
      <c r="BE206" s="76"/>
      <c r="BF206" s="76"/>
      <c r="BG206" s="76"/>
      <c r="BH206" s="76"/>
      <c r="BI206" s="76"/>
      <c r="BJ206" s="76"/>
      <c r="BK206" s="76"/>
      <c r="BL206" s="76"/>
      <c r="BM206" s="76"/>
      <c r="BN206" s="76"/>
      <c r="BO206" s="76"/>
      <c r="BP206" s="76"/>
      <c r="BQ206" s="76"/>
      <c r="BR206" s="76"/>
      <c r="BS206" s="76"/>
      <c r="BT206" s="76"/>
      <c r="BU206" s="76"/>
      <c r="BV206" s="76"/>
      <c r="BW206" s="76"/>
      <c r="BX206" s="76"/>
      <c r="BY206" s="76"/>
      <c r="BZ206" s="76"/>
      <c r="CA206" s="76"/>
      <c r="CB206" s="76"/>
      <c r="CC206" s="76"/>
      <c r="CD206" s="76"/>
      <c r="CE206" s="76"/>
      <c r="CF206" s="76"/>
      <c r="CG206" s="76"/>
      <c r="CH206" s="76"/>
      <c r="CI206" s="76"/>
      <c r="CJ206" s="76"/>
      <c r="CK206" s="76"/>
      <c r="CL206" s="76"/>
      <c r="CM206" s="76"/>
      <c r="CN206" s="76"/>
      <c r="CO206" s="76"/>
      <c r="CP206" s="76"/>
      <c r="CQ206" s="76"/>
      <c r="CR206" s="76"/>
      <c r="CS206" s="76"/>
      <c r="CT206" s="76"/>
      <c r="CU206" s="76"/>
      <c r="CV206" s="76"/>
      <c r="CW206" s="76"/>
      <c r="CX206" s="76"/>
      <c r="CY206" s="76"/>
      <c r="CZ206" s="76"/>
      <c r="DA206" s="76"/>
      <c r="DB206" s="76"/>
      <c r="DC206" s="76"/>
      <c r="DD206" s="76"/>
      <c r="DE206" s="76"/>
      <c r="DF206" s="76"/>
      <c r="DG206" s="76"/>
      <c r="DH206" s="76"/>
      <c r="DI206" s="76"/>
      <c r="DJ206" s="76"/>
      <c r="DK206" s="76"/>
      <c r="DL206" s="76"/>
      <c r="DM206" s="76"/>
      <c r="DN206" s="76"/>
      <c r="DO206" s="76"/>
      <c r="DP206" s="76"/>
      <c r="DQ206" s="76"/>
      <c r="DR206" s="76"/>
      <c r="DS206" s="76"/>
      <c r="DT206" s="76"/>
      <c r="DU206" s="76"/>
      <c r="DV206" s="76"/>
      <c r="DW206" s="76"/>
      <c r="DX206" s="76"/>
      <c r="DY206" s="76"/>
      <c r="DZ206" s="76"/>
      <c r="EA206" s="76"/>
      <c r="EB206" s="76"/>
      <c r="EC206" s="76"/>
      <c r="ED206" s="76"/>
      <c r="EE206" s="76"/>
      <c r="EF206" s="76"/>
      <c r="EG206" s="76"/>
      <c r="EH206" s="76"/>
      <c r="EI206" s="76"/>
      <c r="EJ206" s="76"/>
      <c r="EK206" s="76"/>
      <c r="EL206" s="76"/>
      <c r="EM206" s="76"/>
      <c r="EN206" s="76"/>
      <c r="EO206" s="76"/>
      <c r="EP206" s="76"/>
      <c r="EQ206" s="76"/>
      <c r="ER206" s="76"/>
      <c r="ES206" s="76"/>
      <c r="ET206" s="76"/>
      <c r="EU206" s="76"/>
      <c r="EV206" s="76"/>
      <c r="EW206" s="76"/>
      <c r="EX206" s="76"/>
      <c r="EY206" s="76"/>
      <c r="EZ206" s="76"/>
      <c r="FA206" s="76"/>
      <c r="FB206" s="76"/>
      <c r="FC206" s="76"/>
      <c r="FD206" s="76"/>
      <c r="FE206" s="76"/>
      <c r="FF206" s="76"/>
      <c r="FG206" s="76"/>
      <c r="FH206" s="76"/>
      <c r="FI206" s="76"/>
      <c r="FJ206" s="76"/>
      <c r="FK206" s="76"/>
      <c r="FL206" s="76"/>
      <c r="FM206" s="76"/>
      <c r="FN206" s="76"/>
      <c r="FO206" s="76"/>
      <c r="FP206" s="76"/>
      <c r="FQ206" s="76"/>
      <c r="FR206" s="76"/>
      <c r="FS206" s="76"/>
      <c r="FT206" s="76"/>
      <c r="FU206" s="76"/>
      <c r="FV206" s="76"/>
      <c r="FW206" s="76"/>
      <c r="FX206" s="76"/>
      <c r="FY206" s="76"/>
      <c r="FZ206" s="76"/>
      <c r="GA206" s="76"/>
      <c r="GB206" s="76"/>
      <c r="GC206" s="76"/>
      <c r="GD206" s="76"/>
      <c r="GE206" s="76"/>
      <c r="GF206" s="76"/>
      <c r="GG206" s="76"/>
      <c r="GH206" s="76"/>
      <c r="GI206" s="76"/>
      <c r="GJ206" s="76"/>
      <c r="GK206" s="76"/>
      <c r="GL206" s="76"/>
      <c r="GM206" s="76"/>
      <c r="GN206" s="76"/>
      <c r="GO206" s="76"/>
      <c r="GP206" s="76"/>
      <c r="GQ206" s="76"/>
      <c r="GR206" s="76"/>
      <c r="GS206" s="76"/>
      <c r="GT206" s="76"/>
      <c r="GU206" s="76"/>
      <c r="GV206" s="76"/>
      <c r="GW206" s="76"/>
    </row>
    <row r="207" spans="7:205" ht="20.100000000000001" customHeight="1">
      <c r="G207" s="74"/>
      <c r="H207" s="74"/>
      <c r="I207" s="74"/>
      <c r="J207" s="74"/>
      <c r="K207" s="74"/>
      <c r="L207" s="74"/>
      <c r="M207" s="74"/>
      <c r="N207" s="74"/>
      <c r="O207" s="74"/>
      <c r="P207" s="74"/>
      <c r="Q207" s="74"/>
      <c r="R207" s="74"/>
      <c r="S207" s="74"/>
      <c r="T207" s="74"/>
      <c r="U207" s="74"/>
      <c r="V207" s="74"/>
      <c r="W207" s="74"/>
      <c r="X207" s="74"/>
      <c r="Y207" s="74"/>
      <c r="Z207" s="74"/>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c r="AX207" s="76"/>
      <c r="AY207" s="76"/>
      <c r="AZ207" s="76"/>
      <c r="BA207" s="76"/>
      <c r="BB207" s="76"/>
      <c r="BC207" s="76"/>
      <c r="BD207" s="76"/>
      <c r="BE207" s="76"/>
      <c r="BF207" s="76"/>
      <c r="BG207" s="76"/>
      <c r="BH207" s="76"/>
      <c r="BI207" s="76"/>
      <c r="BJ207" s="76"/>
      <c r="BK207" s="76"/>
      <c r="BL207" s="76"/>
      <c r="BM207" s="76"/>
      <c r="BN207" s="76"/>
      <c r="BO207" s="76"/>
      <c r="BP207" s="76"/>
      <c r="BQ207" s="76"/>
      <c r="BR207" s="76"/>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76"/>
      <c r="EF207" s="76"/>
      <c r="EG207" s="76"/>
      <c r="EH207" s="76"/>
      <c r="EI207" s="76"/>
      <c r="EJ207" s="76"/>
      <c r="EK207" s="76"/>
      <c r="EL207" s="76"/>
      <c r="EM207" s="76"/>
      <c r="EN207" s="76"/>
      <c r="EO207" s="76"/>
      <c r="EP207" s="76"/>
      <c r="EQ207" s="76"/>
      <c r="ER207" s="76"/>
      <c r="ES207" s="76"/>
      <c r="ET207" s="76"/>
      <c r="EU207" s="76"/>
      <c r="EV207" s="76"/>
      <c r="EW207" s="76"/>
      <c r="EX207" s="76"/>
      <c r="EY207" s="76"/>
      <c r="EZ207" s="76"/>
      <c r="FA207" s="76"/>
      <c r="FB207" s="76"/>
      <c r="FC207" s="76"/>
      <c r="FD207" s="76"/>
      <c r="FE207" s="76"/>
      <c r="FF207" s="76"/>
      <c r="FG207" s="76"/>
      <c r="FH207" s="76"/>
      <c r="FI207" s="76"/>
      <c r="FJ207" s="76"/>
      <c r="FK207" s="76"/>
      <c r="FL207" s="76"/>
      <c r="FM207" s="76"/>
      <c r="FN207" s="76"/>
      <c r="FO207" s="76"/>
      <c r="FP207" s="76"/>
      <c r="FQ207" s="76"/>
      <c r="FR207" s="76"/>
      <c r="FS207" s="76"/>
      <c r="FT207" s="76"/>
      <c r="FU207" s="76"/>
      <c r="FV207" s="76"/>
      <c r="FW207" s="76"/>
      <c r="FX207" s="76"/>
      <c r="FY207" s="76"/>
      <c r="FZ207" s="76"/>
      <c r="GA207" s="76"/>
      <c r="GB207" s="76"/>
      <c r="GC207" s="76"/>
      <c r="GD207" s="76"/>
      <c r="GE207" s="76"/>
      <c r="GF207" s="76"/>
      <c r="GG207" s="76"/>
      <c r="GH207" s="76"/>
      <c r="GI207" s="76"/>
      <c r="GJ207" s="76"/>
      <c r="GK207" s="76"/>
      <c r="GL207" s="76"/>
      <c r="GM207" s="76"/>
      <c r="GN207" s="76"/>
      <c r="GO207" s="76"/>
      <c r="GP207" s="76"/>
      <c r="GQ207" s="76"/>
      <c r="GR207" s="76"/>
      <c r="GS207" s="76"/>
      <c r="GT207" s="76"/>
      <c r="GU207" s="76"/>
      <c r="GV207" s="76"/>
      <c r="GW207" s="76"/>
    </row>
    <row r="208" spans="7:205" ht="20.100000000000001" customHeight="1">
      <c r="G208" s="74"/>
      <c r="H208" s="74"/>
      <c r="I208" s="74"/>
      <c r="J208" s="74"/>
      <c r="K208" s="74"/>
      <c r="L208" s="74"/>
      <c r="M208" s="74"/>
      <c r="N208" s="74"/>
      <c r="O208" s="74"/>
      <c r="P208" s="74"/>
      <c r="Q208" s="74"/>
      <c r="R208" s="74"/>
      <c r="S208" s="74"/>
      <c r="T208" s="74"/>
      <c r="U208" s="74"/>
      <c r="V208" s="74"/>
      <c r="W208" s="74"/>
      <c r="X208" s="74"/>
      <c r="Y208" s="74"/>
      <c r="Z208" s="74"/>
      <c r="AA208" s="76"/>
      <c r="AB208" s="76"/>
      <c r="AC208" s="76"/>
      <c r="AD208" s="76"/>
      <c r="AE208" s="76"/>
      <c r="AF208" s="76"/>
      <c r="AG208" s="76"/>
      <c r="AH208" s="76"/>
      <c r="AI208" s="76"/>
      <c r="AJ208" s="76"/>
      <c r="AK208" s="76"/>
      <c r="AL208" s="76"/>
      <c r="AM208" s="76"/>
      <c r="AN208" s="76"/>
      <c r="AO208" s="76"/>
      <c r="AP208" s="76"/>
      <c r="AQ208" s="76"/>
      <c r="AR208" s="76"/>
      <c r="AS208" s="76"/>
      <c r="AT208" s="76"/>
      <c r="AU208" s="76"/>
      <c r="AV208" s="76"/>
      <c r="AW208" s="76"/>
      <c r="AX208" s="76"/>
      <c r="AY208" s="76"/>
      <c r="AZ208" s="76"/>
      <c r="BA208" s="76"/>
      <c r="BB208" s="76"/>
      <c r="BC208" s="76"/>
      <c r="BD208" s="76"/>
      <c r="BE208" s="76"/>
      <c r="BF208" s="76"/>
      <c r="BG208" s="76"/>
      <c r="BH208" s="76"/>
      <c r="BI208" s="76"/>
      <c r="BJ208" s="76"/>
      <c r="BK208" s="76"/>
      <c r="BL208" s="76"/>
      <c r="BM208" s="76"/>
      <c r="BN208" s="76"/>
      <c r="BO208" s="76"/>
      <c r="BP208" s="76"/>
      <c r="BQ208" s="76"/>
      <c r="BR208" s="76"/>
      <c r="BS208" s="76"/>
      <c r="BT208" s="76"/>
      <c r="BU208" s="76"/>
      <c r="BV208" s="76"/>
      <c r="BW208" s="76"/>
      <c r="BX208" s="76"/>
      <c r="BY208" s="76"/>
      <c r="BZ208" s="76"/>
      <c r="CA208" s="76"/>
      <c r="CB208" s="76"/>
      <c r="CC208" s="76"/>
      <c r="CD208" s="76"/>
      <c r="CE208" s="76"/>
      <c r="CF208" s="76"/>
      <c r="CG208" s="76"/>
      <c r="CH208" s="76"/>
      <c r="CI208" s="76"/>
      <c r="CJ208" s="76"/>
      <c r="CK208" s="76"/>
      <c r="CL208" s="76"/>
      <c r="CM208" s="76"/>
      <c r="CN208" s="76"/>
      <c r="CO208" s="76"/>
      <c r="CP208" s="76"/>
      <c r="CQ208" s="76"/>
      <c r="CR208" s="76"/>
      <c r="CS208" s="76"/>
      <c r="CT208" s="76"/>
      <c r="CU208" s="76"/>
      <c r="CV208" s="76"/>
      <c r="CW208" s="76"/>
      <c r="CX208" s="76"/>
      <c r="CY208" s="76"/>
      <c r="CZ208" s="76"/>
      <c r="DA208" s="76"/>
      <c r="DB208" s="76"/>
      <c r="DC208" s="76"/>
      <c r="DD208" s="76"/>
      <c r="DE208" s="76"/>
      <c r="DF208" s="76"/>
      <c r="DG208" s="76"/>
      <c r="DH208" s="76"/>
      <c r="DI208" s="76"/>
      <c r="DJ208" s="76"/>
      <c r="DK208" s="76"/>
      <c r="DL208" s="76"/>
      <c r="DM208" s="76"/>
      <c r="DN208" s="76"/>
      <c r="DO208" s="76"/>
      <c r="DP208" s="76"/>
      <c r="DQ208" s="76"/>
      <c r="DR208" s="76"/>
      <c r="DS208" s="76"/>
      <c r="DT208" s="76"/>
      <c r="DU208" s="76"/>
      <c r="DV208" s="76"/>
      <c r="DW208" s="76"/>
      <c r="DX208" s="76"/>
      <c r="DY208" s="76"/>
      <c r="DZ208" s="76"/>
      <c r="EA208" s="76"/>
      <c r="EB208" s="76"/>
      <c r="EC208" s="76"/>
      <c r="ED208" s="76"/>
      <c r="EE208" s="76"/>
      <c r="EF208" s="76"/>
      <c r="EG208" s="76"/>
      <c r="EH208" s="76"/>
      <c r="EI208" s="76"/>
      <c r="EJ208" s="76"/>
      <c r="EK208" s="76"/>
      <c r="EL208" s="76"/>
      <c r="EM208" s="76"/>
      <c r="EN208" s="76"/>
      <c r="EO208" s="76"/>
      <c r="EP208" s="76"/>
      <c r="EQ208" s="76"/>
      <c r="ER208" s="76"/>
      <c r="ES208" s="76"/>
      <c r="ET208" s="76"/>
      <c r="EU208" s="76"/>
      <c r="EV208" s="76"/>
      <c r="EW208" s="76"/>
      <c r="EX208" s="76"/>
      <c r="EY208" s="76"/>
      <c r="EZ208" s="76"/>
      <c r="FA208" s="76"/>
      <c r="FB208" s="76"/>
      <c r="FC208" s="76"/>
      <c r="FD208" s="76"/>
      <c r="FE208" s="76"/>
      <c r="FF208" s="76"/>
      <c r="FG208" s="76"/>
      <c r="FH208" s="76"/>
      <c r="FI208" s="76"/>
      <c r="FJ208" s="76"/>
      <c r="FK208" s="76"/>
      <c r="FL208" s="76"/>
      <c r="FM208" s="76"/>
      <c r="FN208" s="76"/>
      <c r="FO208" s="76"/>
      <c r="FP208" s="76"/>
      <c r="FQ208" s="76"/>
      <c r="FR208" s="76"/>
      <c r="FS208" s="76"/>
      <c r="FT208" s="76"/>
      <c r="FU208" s="76"/>
      <c r="FV208" s="76"/>
      <c r="FW208" s="76"/>
      <c r="FX208" s="76"/>
      <c r="FY208" s="76"/>
      <c r="FZ208" s="76"/>
      <c r="GA208" s="76"/>
      <c r="GB208" s="76"/>
      <c r="GC208" s="76"/>
      <c r="GD208" s="76"/>
      <c r="GE208" s="76"/>
      <c r="GF208" s="76"/>
      <c r="GG208" s="76"/>
      <c r="GH208" s="76"/>
      <c r="GI208" s="76"/>
      <c r="GJ208" s="76"/>
      <c r="GK208" s="76"/>
      <c r="GL208" s="76"/>
      <c r="GM208" s="76"/>
      <c r="GN208" s="76"/>
      <c r="GO208" s="76"/>
      <c r="GP208" s="76"/>
      <c r="GQ208" s="76"/>
      <c r="GR208" s="76"/>
      <c r="GS208" s="76"/>
      <c r="GT208" s="76"/>
      <c r="GU208" s="76"/>
      <c r="GV208" s="76"/>
      <c r="GW208" s="76"/>
    </row>
    <row r="209" spans="7:205" ht="20.100000000000001" customHeight="1">
      <c r="G209" s="74"/>
      <c r="H209" s="74"/>
      <c r="I209" s="74"/>
      <c r="J209" s="74"/>
      <c r="K209" s="74"/>
      <c r="L209" s="74"/>
      <c r="M209" s="74"/>
      <c r="N209" s="74"/>
      <c r="O209" s="74"/>
      <c r="P209" s="74"/>
      <c r="Q209" s="74"/>
      <c r="R209" s="74"/>
      <c r="S209" s="74"/>
      <c r="T209" s="74"/>
      <c r="U209" s="74"/>
      <c r="V209" s="74"/>
      <c r="W209" s="74"/>
      <c r="X209" s="74"/>
      <c r="Y209" s="74"/>
      <c r="Z209" s="74"/>
      <c r="AA209" s="76"/>
      <c r="AB209" s="76"/>
      <c r="AC209" s="76"/>
      <c r="AD209" s="76"/>
      <c r="AE209" s="76"/>
      <c r="AF209" s="76"/>
      <c r="AG209" s="76"/>
      <c r="AH209" s="76"/>
      <c r="AI209" s="76"/>
      <c r="AJ209" s="76"/>
      <c r="AK209" s="76"/>
      <c r="AL209" s="76"/>
      <c r="AM209" s="76"/>
      <c r="AN209" s="76"/>
      <c r="AO209" s="76"/>
      <c r="AP209" s="76"/>
      <c r="AQ209" s="76"/>
      <c r="AR209" s="76"/>
      <c r="AS209" s="76"/>
      <c r="AT209" s="76"/>
      <c r="AU209" s="76"/>
      <c r="AV209" s="76"/>
      <c r="AW209" s="76"/>
      <c r="AX209" s="76"/>
      <c r="AY209" s="76"/>
      <c r="AZ209" s="76"/>
      <c r="BA209" s="76"/>
      <c r="BB209" s="76"/>
      <c r="BC209" s="76"/>
      <c r="BD209" s="76"/>
      <c r="BE209" s="76"/>
      <c r="BF209" s="76"/>
      <c r="BG209" s="76"/>
      <c r="BH209" s="76"/>
      <c r="BI209" s="76"/>
      <c r="BJ209" s="76"/>
      <c r="BK209" s="76"/>
      <c r="BL209" s="76"/>
      <c r="BM209" s="76"/>
      <c r="BN209" s="76"/>
      <c r="BO209" s="76"/>
      <c r="BP209" s="76"/>
      <c r="BQ209" s="76"/>
      <c r="BR209" s="76"/>
      <c r="BS209" s="76"/>
      <c r="BT209" s="76"/>
      <c r="BU209" s="76"/>
      <c r="BV209" s="76"/>
      <c r="BW209" s="76"/>
      <c r="BX209" s="76"/>
      <c r="BY209" s="76"/>
      <c r="BZ209" s="76"/>
      <c r="CA209" s="76"/>
      <c r="CB209" s="76"/>
      <c r="CC209" s="76"/>
      <c r="CD209" s="76"/>
      <c r="CE209" s="76"/>
      <c r="CF209" s="76"/>
      <c r="CG209" s="76"/>
      <c r="CH209" s="76"/>
      <c r="CI209" s="76"/>
      <c r="CJ209" s="76"/>
      <c r="CK209" s="76"/>
      <c r="CL209" s="76"/>
      <c r="CM209" s="76"/>
      <c r="CN209" s="76"/>
      <c r="CO209" s="76"/>
      <c r="CP209" s="76"/>
      <c r="CQ209" s="76"/>
      <c r="CR209" s="76"/>
      <c r="CS209" s="76"/>
      <c r="CT209" s="76"/>
      <c r="CU209" s="76"/>
      <c r="CV209" s="76"/>
      <c r="CW209" s="76"/>
      <c r="CX209" s="76"/>
      <c r="CY209" s="76"/>
      <c r="CZ209" s="76"/>
      <c r="DA209" s="76"/>
      <c r="DB209" s="76"/>
      <c r="DC209" s="76"/>
      <c r="DD209" s="76"/>
      <c r="DE209" s="76"/>
      <c r="DF209" s="76"/>
      <c r="DG209" s="76"/>
      <c r="DH209" s="76"/>
      <c r="DI209" s="76"/>
      <c r="DJ209" s="76"/>
      <c r="DK209" s="76"/>
      <c r="DL209" s="76"/>
      <c r="DM209" s="76"/>
      <c r="DN209" s="76"/>
      <c r="DO209" s="76"/>
      <c r="DP209" s="76"/>
      <c r="DQ209" s="76"/>
      <c r="DR209" s="76"/>
      <c r="DS209" s="76"/>
      <c r="DT209" s="76"/>
      <c r="DU209" s="76"/>
      <c r="DV209" s="76"/>
      <c r="DW209" s="76"/>
      <c r="DX209" s="76"/>
      <c r="DY209" s="76"/>
      <c r="DZ209" s="76"/>
      <c r="EA209" s="76"/>
      <c r="EB209" s="76"/>
      <c r="EC209" s="76"/>
      <c r="ED209" s="76"/>
      <c r="EE209" s="76"/>
      <c r="EF209" s="76"/>
      <c r="EG209" s="76"/>
      <c r="EH209" s="76"/>
      <c r="EI209" s="76"/>
      <c r="EJ209" s="76"/>
      <c r="EK209" s="76"/>
      <c r="EL209" s="76"/>
      <c r="EM209" s="76"/>
      <c r="EN209" s="76"/>
      <c r="EO209" s="76"/>
      <c r="EP209" s="76"/>
      <c r="EQ209" s="76"/>
      <c r="ER209" s="76"/>
      <c r="ES209" s="76"/>
      <c r="ET209" s="76"/>
      <c r="EU209" s="76"/>
      <c r="EV209" s="76"/>
      <c r="EW209" s="76"/>
      <c r="EX209" s="76"/>
      <c r="EY209" s="76"/>
      <c r="EZ209" s="76"/>
      <c r="FA209" s="76"/>
      <c r="FB209" s="76"/>
      <c r="FC209" s="76"/>
      <c r="FD209" s="76"/>
      <c r="FE209" s="76"/>
      <c r="FF209" s="76"/>
      <c r="FG209" s="76"/>
      <c r="FH209" s="76"/>
      <c r="FI209" s="76"/>
      <c r="FJ209" s="76"/>
      <c r="FK209" s="76"/>
      <c r="FL209" s="76"/>
      <c r="FM209" s="76"/>
      <c r="FN209" s="76"/>
      <c r="FO209" s="76"/>
      <c r="FP209" s="76"/>
      <c r="FQ209" s="76"/>
      <c r="FR209" s="76"/>
      <c r="FS209" s="76"/>
      <c r="FT209" s="76"/>
      <c r="FU209" s="76"/>
      <c r="FV209" s="76"/>
      <c r="FW209" s="76"/>
      <c r="FX209" s="76"/>
      <c r="FY209" s="76"/>
      <c r="FZ209" s="76"/>
      <c r="GA209" s="76"/>
      <c r="GB209" s="76"/>
      <c r="GC209" s="76"/>
      <c r="GD209" s="76"/>
      <c r="GE209" s="76"/>
      <c r="GF209" s="76"/>
      <c r="GG209" s="76"/>
      <c r="GH209" s="76"/>
      <c r="GI209" s="76"/>
      <c r="GJ209" s="76"/>
      <c r="GK209" s="76"/>
      <c r="GL209" s="76"/>
      <c r="GM209" s="76"/>
      <c r="GN209" s="76"/>
      <c r="GO209" s="76"/>
      <c r="GP209" s="76"/>
      <c r="GQ209" s="76"/>
      <c r="GR209" s="76"/>
      <c r="GS209" s="76"/>
      <c r="GT209" s="76"/>
      <c r="GU209" s="76"/>
      <c r="GV209" s="76"/>
      <c r="GW209" s="76"/>
    </row>
    <row r="210" spans="7:205" ht="20.100000000000001" customHeight="1">
      <c r="G210" s="74"/>
      <c r="H210" s="74"/>
      <c r="I210" s="74"/>
      <c r="J210" s="74"/>
      <c r="K210" s="74"/>
      <c r="L210" s="74"/>
      <c r="M210" s="74"/>
      <c r="N210" s="74"/>
      <c r="O210" s="74"/>
      <c r="P210" s="74"/>
      <c r="Q210" s="74"/>
      <c r="R210" s="74"/>
      <c r="S210" s="74"/>
      <c r="T210" s="74"/>
      <c r="U210" s="74"/>
      <c r="V210" s="74"/>
      <c r="W210" s="74"/>
      <c r="X210" s="74"/>
      <c r="Y210" s="74"/>
      <c r="Z210" s="74"/>
      <c r="AA210" s="76"/>
      <c r="AB210" s="76"/>
      <c r="AC210" s="76"/>
      <c r="AD210" s="76"/>
      <c r="AE210" s="76"/>
      <c r="AF210" s="76"/>
      <c r="AG210" s="76"/>
      <c r="AH210" s="76"/>
      <c r="AI210" s="76"/>
      <c r="AJ210" s="76"/>
      <c r="AK210" s="76"/>
      <c r="AL210" s="76"/>
      <c r="AM210" s="76"/>
      <c r="AN210" s="76"/>
      <c r="AO210" s="76"/>
      <c r="AP210" s="76"/>
      <c r="AQ210" s="76"/>
      <c r="AR210" s="76"/>
      <c r="AS210" s="76"/>
      <c r="AT210" s="76"/>
      <c r="AU210" s="76"/>
      <c r="AV210" s="76"/>
      <c r="AW210" s="76"/>
      <c r="AX210" s="76"/>
      <c r="AY210" s="76"/>
      <c r="AZ210" s="76"/>
      <c r="BA210" s="76"/>
      <c r="BB210" s="76"/>
      <c r="BC210" s="76"/>
      <c r="BD210" s="76"/>
      <c r="BE210" s="76"/>
      <c r="BF210" s="76"/>
      <c r="BG210" s="76"/>
      <c r="BH210" s="76"/>
      <c r="BI210" s="76"/>
      <c r="BJ210" s="76"/>
      <c r="BK210" s="76"/>
      <c r="BL210" s="76"/>
      <c r="BM210" s="76"/>
      <c r="BN210" s="76"/>
      <c r="BO210" s="76"/>
      <c r="BP210" s="76"/>
      <c r="BQ210" s="76"/>
      <c r="BR210" s="76"/>
      <c r="BS210" s="76"/>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76"/>
      <c r="CZ210" s="76"/>
      <c r="DA210" s="76"/>
      <c r="DB210" s="76"/>
      <c r="DC210" s="76"/>
      <c r="DD210" s="76"/>
      <c r="DE210" s="76"/>
      <c r="DF210" s="76"/>
      <c r="DG210" s="76"/>
      <c r="DH210" s="76"/>
      <c r="DI210" s="76"/>
      <c r="DJ210" s="76"/>
      <c r="DK210" s="76"/>
      <c r="DL210" s="76"/>
      <c r="DM210" s="76"/>
      <c r="DN210" s="76"/>
      <c r="DO210" s="76"/>
      <c r="DP210" s="76"/>
      <c r="DQ210" s="76"/>
      <c r="DR210" s="76"/>
      <c r="DS210" s="76"/>
      <c r="DT210" s="76"/>
      <c r="DU210" s="76"/>
      <c r="DV210" s="76"/>
      <c r="DW210" s="76"/>
      <c r="DX210" s="76"/>
      <c r="DY210" s="76"/>
      <c r="DZ210" s="76"/>
      <c r="EA210" s="76"/>
      <c r="EB210" s="76"/>
      <c r="EC210" s="76"/>
      <c r="ED210" s="76"/>
      <c r="EE210" s="76"/>
      <c r="EF210" s="76"/>
      <c r="EG210" s="76"/>
      <c r="EH210" s="76"/>
      <c r="EI210" s="76"/>
      <c r="EJ210" s="76"/>
      <c r="EK210" s="76"/>
      <c r="EL210" s="76"/>
      <c r="EM210" s="76"/>
      <c r="EN210" s="76"/>
      <c r="EO210" s="76"/>
      <c r="EP210" s="76"/>
      <c r="EQ210" s="76"/>
      <c r="ER210" s="76"/>
      <c r="ES210" s="76"/>
      <c r="ET210" s="76"/>
      <c r="EU210" s="76"/>
      <c r="EV210" s="76"/>
      <c r="EW210" s="76"/>
      <c r="EX210" s="76"/>
      <c r="EY210" s="76"/>
      <c r="EZ210" s="76"/>
      <c r="FA210" s="76"/>
      <c r="FB210" s="76"/>
      <c r="FC210" s="76"/>
      <c r="FD210" s="76"/>
      <c r="FE210" s="76"/>
      <c r="FF210" s="76"/>
      <c r="FG210" s="76"/>
      <c r="FH210" s="76"/>
      <c r="FI210" s="76"/>
      <c r="FJ210" s="76"/>
      <c r="FK210" s="76"/>
      <c r="FL210" s="76"/>
      <c r="FM210" s="76"/>
      <c r="FN210" s="76"/>
      <c r="FO210" s="76"/>
      <c r="FP210" s="76"/>
      <c r="FQ210" s="76"/>
      <c r="FR210" s="76"/>
      <c r="FS210" s="76"/>
      <c r="FT210" s="76"/>
      <c r="FU210" s="76"/>
      <c r="FV210" s="76"/>
      <c r="FW210" s="76"/>
      <c r="FX210" s="76"/>
      <c r="FY210" s="76"/>
      <c r="FZ210" s="76"/>
      <c r="GA210" s="76"/>
      <c r="GB210" s="76"/>
      <c r="GC210" s="76"/>
      <c r="GD210" s="76"/>
      <c r="GE210" s="76"/>
      <c r="GF210" s="76"/>
      <c r="GG210" s="76"/>
      <c r="GH210" s="76"/>
      <c r="GI210" s="76"/>
      <c r="GJ210" s="76"/>
      <c r="GK210" s="76"/>
      <c r="GL210" s="76"/>
      <c r="GM210" s="76"/>
      <c r="GN210" s="76"/>
      <c r="GO210" s="76"/>
      <c r="GP210" s="76"/>
      <c r="GQ210" s="76"/>
      <c r="GR210" s="76"/>
      <c r="GS210" s="76"/>
      <c r="GT210" s="76"/>
      <c r="GU210" s="76"/>
      <c r="GV210" s="76"/>
      <c r="GW210" s="76"/>
    </row>
    <row r="211" spans="7:205" ht="20.100000000000001" customHeight="1">
      <c r="G211" s="74"/>
      <c r="H211" s="74"/>
      <c r="I211" s="74"/>
      <c r="J211" s="74"/>
      <c r="K211" s="74"/>
      <c r="L211" s="74"/>
      <c r="M211" s="74"/>
      <c r="N211" s="74"/>
      <c r="O211" s="74"/>
      <c r="P211" s="74"/>
      <c r="Q211" s="74"/>
      <c r="R211" s="74"/>
      <c r="S211" s="74"/>
      <c r="T211" s="74"/>
      <c r="U211" s="74"/>
      <c r="V211" s="74"/>
      <c r="W211" s="74"/>
      <c r="X211" s="74"/>
      <c r="Y211" s="74"/>
      <c r="Z211" s="74"/>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row>
    <row r="212" spans="7:205" ht="20.100000000000001" customHeight="1">
      <c r="G212" s="74"/>
      <c r="H212" s="74"/>
      <c r="I212" s="74"/>
      <c r="J212" s="74"/>
      <c r="K212" s="74"/>
      <c r="L212" s="74"/>
      <c r="M212" s="74"/>
      <c r="N212" s="74"/>
      <c r="O212" s="74"/>
      <c r="P212" s="74"/>
      <c r="Q212" s="74"/>
      <c r="R212" s="74"/>
      <c r="S212" s="74"/>
      <c r="T212" s="74"/>
      <c r="U212" s="74"/>
      <c r="V212" s="74"/>
      <c r="W212" s="74"/>
      <c r="X212" s="74"/>
      <c r="Y212" s="74"/>
      <c r="Z212" s="74"/>
      <c r="AA212" s="76"/>
      <c r="AB212" s="76"/>
      <c r="AC212" s="76"/>
      <c r="AD212" s="76"/>
      <c r="AE212" s="76"/>
      <c r="AF212" s="76"/>
      <c r="AG212" s="76"/>
      <c r="AH212" s="76"/>
      <c r="AI212" s="76"/>
      <c r="AJ212" s="76"/>
      <c r="AK212" s="76"/>
      <c r="AL212" s="76"/>
      <c r="AM212" s="76"/>
      <c r="AN212" s="76"/>
      <c r="AO212" s="76"/>
      <c r="AP212" s="76"/>
      <c r="AQ212" s="76"/>
      <c r="AR212" s="76"/>
      <c r="AS212" s="76"/>
      <c r="AT212" s="76"/>
      <c r="AU212" s="76"/>
      <c r="AV212" s="76"/>
      <c r="AW212" s="76"/>
      <c r="AX212" s="76"/>
      <c r="AY212" s="76"/>
      <c r="AZ212" s="76"/>
      <c r="BA212" s="76"/>
      <c r="BB212" s="76"/>
      <c r="BC212" s="76"/>
      <c r="BD212" s="76"/>
      <c r="BE212" s="76"/>
      <c r="BF212" s="76"/>
      <c r="BG212" s="76"/>
      <c r="BH212" s="76"/>
      <c r="BI212" s="76"/>
      <c r="BJ212" s="76"/>
      <c r="BK212" s="76"/>
      <c r="BL212" s="76"/>
      <c r="BM212" s="76"/>
      <c r="BN212" s="76"/>
      <c r="BO212" s="76"/>
      <c r="BP212" s="76"/>
      <c r="BQ212" s="76"/>
      <c r="BR212" s="76"/>
      <c r="BS212" s="76"/>
      <c r="BT212" s="76"/>
      <c r="BU212" s="76"/>
      <c r="BV212" s="76"/>
      <c r="BW212" s="76"/>
      <c r="BX212" s="76"/>
      <c r="BY212" s="76"/>
      <c r="BZ212" s="76"/>
      <c r="CA212" s="76"/>
      <c r="CB212" s="76"/>
      <c r="CC212" s="76"/>
      <c r="CD212" s="76"/>
      <c r="CE212" s="76"/>
      <c r="CF212" s="76"/>
      <c r="CG212" s="76"/>
      <c r="CH212" s="76"/>
      <c r="CI212" s="76"/>
      <c r="CJ212" s="76"/>
      <c r="CK212" s="76"/>
      <c r="CL212" s="76"/>
      <c r="CM212" s="76"/>
      <c r="CN212" s="76"/>
      <c r="CO212" s="76"/>
      <c r="CP212" s="76"/>
      <c r="CQ212" s="76"/>
      <c r="CR212" s="76"/>
      <c r="CS212" s="76"/>
      <c r="CT212" s="76"/>
      <c r="CU212" s="76"/>
      <c r="CV212" s="76"/>
      <c r="CW212" s="76"/>
      <c r="CX212" s="76"/>
      <c r="CY212" s="76"/>
      <c r="CZ212" s="76"/>
      <c r="DA212" s="76"/>
      <c r="DB212" s="76"/>
      <c r="DC212" s="76"/>
      <c r="DD212" s="76"/>
      <c r="DE212" s="76"/>
      <c r="DF212" s="76"/>
      <c r="DG212" s="76"/>
      <c r="DH212" s="76"/>
      <c r="DI212" s="76"/>
      <c r="DJ212" s="76"/>
      <c r="DK212" s="76"/>
      <c r="DL212" s="76"/>
      <c r="DM212" s="76"/>
      <c r="DN212" s="76"/>
      <c r="DO212" s="76"/>
      <c r="DP212" s="76"/>
      <c r="DQ212" s="76"/>
      <c r="DR212" s="76"/>
      <c r="DS212" s="76"/>
      <c r="DT212" s="76"/>
      <c r="DU212" s="76"/>
      <c r="DV212" s="76"/>
      <c r="DW212" s="76"/>
      <c r="DX212" s="76"/>
      <c r="DY212" s="76"/>
      <c r="DZ212" s="76"/>
      <c r="EA212" s="76"/>
      <c r="EB212" s="76"/>
      <c r="EC212" s="76"/>
      <c r="ED212" s="76"/>
      <c r="EE212" s="76"/>
      <c r="EF212" s="76"/>
      <c r="EG212" s="76"/>
      <c r="EH212" s="76"/>
      <c r="EI212" s="76"/>
      <c r="EJ212" s="76"/>
      <c r="EK212" s="76"/>
      <c r="EL212" s="76"/>
      <c r="EM212" s="76"/>
      <c r="EN212" s="76"/>
      <c r="EO212" s="76"/>
      <c r="EP212" s="76"/>
      <c r="EQ212" s="76"/>
      <c r="ER212" s="76"/>
      <c r="ES212" s="76"/>
      <c r="ET212" s="76"/>
      <c r="EU212" s="76"/>
      <c r="EV212" s="76"/>
      <c r="EW212" s="76"/>
      <c r="EX212" s="76"/>
      <c r="EY212" s="76"/>
      <c r="EZ212" s="76"/>
      <c r="FA212" s="76"/>
      <c r="FB212" s="76"/>
      <c r="FC212" s="76"/>
      <c r="FD212" s="76"/>
      <c r="FE212" s="76"/>
      <c r="FF212" s="76"/>
      <c r="FG212" s="76"/>
      <c r="FH212" s="76"/>
      <c r="FI212" s="76"/>
      <c r="FJ212" s="76"/>
      <c r="FK212" s="76"/>
      <c r="FL212" s="76"/>
      <c r="FM212" s="76"/>
      <c r="FN212" s="76"/>
      <c r="FO212" s="76"/>
      <c r="FP212" s="76"/>
      <c r="FQ212" s="76"/>
      <c r="FR212" s="76"/>
      <c r="FS212" s="76"/>
      <c r="FT212" s="76"/>
      <c r="FU212" s="76"/>
      <c r="FV212" s="76"/>
      <c r="FW212" s="76"/>
      <c r="FX212" s="76"/>
      <c r="FY212" s="76"/>
      <c r="FZ212" s="76"/>
      <c r="GA212" s="76"/>
      <c r="GB212" s="76"/>
      <c r="GC212" s="76"/>
      <c r="GD212" s="76"/>
      <c r="GE212" s="76"/>
      <c r="GF212" s="76"/>
      <c r="GG212" s="76"/>
      <c r="GH212" s="76"/>
      <c r="GI212" s="76"/>
      <c r="GJ212" s="76"/>
      <c r="GK212" s="76"/>
      <c r="GL212" s="76"/>
      <c r="GM212" s="76"/>
      <c r="GN212" s="76"/>
      <c r="GO212" s="76"/>
      <c r="GP212" s="76"/>
      <c r="GQ212" s="76"/>
      <c r="GR212" s="76"/>
      <c r="GS212" s="76"/>
      <c r="GT212" s="76"/>
      <c r="GU212" s="76"/>
      <c r="GV212" s="76"/>
      <c r="GW212" s="76"/>
    </row>
    <row r="213" spans="7:205" ht="20.100000000000001" customHeight="1">
      <c r="G213" s="74"/>
      <c r="H213" s="74"/>
      <c r="I213" s="74"/>
      <c r="J213" s="74"/>
      <c r="K213" s="74"/>
      <c r="L213" s="74"/>
      <c r="M213" s="74"/>
      <c r="N213" s="74"/>
      <c r="O213" s="74"/>
      <c r="P213" s="74"/>
      <c r="Q213" s="74"/>
      <c r="R213" s="74"/>
      <c r="S213" s="74"/>
      <c r="T213" s="74"/>
      <c r="U213" s="74"/>
      <c r="V213" s="74"/>
      <c r="W213" s="74"/>
      <c r="X213" s="74"/>
      <c r="Y213" s="74"/>
      <c r="Z213" s="74"/>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c r="BE213" s="76"/>
      <c r="BF213" s="76"/>
      <c r="BG213" s="76"/>
      <c r="BH213" s="76"/>
      <c r="BI213" s="76"/>
      <c r="BJ213" s="76"/>
      <c r="BK213" s="76"/>
      <c r="BL213" s="76"/>
      <c r="BM213" s="76"/>
      <c r="BN213" s="76"/>
      <c r="BO213" s="76"/>
      <c r="BP213" s="76"/>
      <c r="BQ213" s="76"/>
      <c r="BR213" s="76"/>
      <c r="BS213" s="76"/>
      <c r="BT213" s="76"/>
      <c r="BU213" s="76"/>
      <c r="BV213" s="76"/>
      <c r="BW213" s="76"/>
      <c r="BX213" s="76"/>
      <c r="BY213" s="76"/>
      <c r="BZ213" s="76"/>
      <c r="CA213" s="76"/>
      <c r="CB213" s="76"/>
      <c r="CC213" s="76"/>
      <c r="CD213" s="76"/>
      <c r="CE213" s="76"/>
      <c r="CF213" s="76"/>
      <c r="CG213" s="76"/>
      <c r="CH213" s="76"/>
      <c r="CI213" s="76"/>
      <c r="CJ213" s="76"/>
      <c r="CK213" s="76"/>
      <c r="CL213" s="76"/>
      <c r="CM213" s="76"/>
      <c r="CN213" s="76"/>
      <c r="CO213" s="76"/>
      <c r="CP213" s="76"/>
      <c r="CQ213" s="76"/>
      <c r="CR213" s="76"/>
      <c r="CS213" s="76"/>
      <c r="CT213" s="76"/>
      <c r="CU213" s="76"/>
      <c r="CV213" s="76"/>
      <c r="CW213" s="76"/>
      <c r="CX213" s="76"/>
      <c r="CY213" s="76"/>
      <c r="CZ213" s="76"/>
      <c r="DA213" s="76"/>
      <c r="DB213" s="76"/>
      <c r="DC213" s="76"/>
      <c r="DD213" s="76"/>
      <c r="DE213" s="76"/>
      <c r="DF213" s="76"/>
      <c r="DG213" s="76"/>
      <c r="DH213" s="76"/>
      <c r="DI213" s="76"/>
      <c r="DJ213" s="76"/>
      <c r="DK213" s="76"/>
      <c r="DL213" s="76"/>
      <c r="DM213" s="76"/>
      <c r="DN213" s="76"/>
      <c r="DO213" s="76"/>
      <c r="DP213" s="76"/>
      <c r="DQ213" s="76"/>
      <c r="DR213" s="76"/>
      <c r="DS213" s="76"/>
      <c r="DT213" s="76"/>
      <c r="DU213" s="76"/>
      <c r="DV213" s="76"/>
      <c r="DW213" s="76"/>
      <c r="DX213" s="76"/>
      <c r="DY213" s="76"/>
      <c r="DZ213" s="76"/>
      <c r="EA213" s="76"/>
      <c r="EB213" s="76"/>
      <c r="EC213" s="76"/>
      <c r="ED213" s="76"/>
      <c r="EE213" s="76"/>
      <c r="EF213" s="76"/>
      <c r="EG213" s="76"/>
      <c r="EH213" s="76"/>
      <c r="EI213" s="76"/>
      <c r="EJ213" s="76"/>
      <c r="EK213" s="76"/>
      <c r="EL213" s="76"/>
      <c r="EM213" s="76"/>
      <c r="EN213" s="76"/>
      <c r="EO213" s="76"/>
      <c r="EP213" s="76"/>
      <c r="EQ213" s="76"/>
      <c r="ER213" s="76"/>
      <c r="ES213" s="76"/>
      <c r="ET213" s="76"/>
      <c r="EU213" s="76"/>
      <c r="EV213" s="76"/>
      <c r="EW213" s="76"/>
      <c r="EX213" s="76"/>
      <c r="EY213" s="76"/>
      <c r="EZ213" s="76"/>
      <c r="FA213" s="76"/>
      <c r="FB213" s="76"/>
      <c r="FC213" s="76"/>
      <c r="FD213" s="76"/>
      <c r="FE213" s="76"/>
      <c r="FF213" s="76"/>
      <c r="FG213" s="76"/>
      <c r="FH213" s="76"/>
      <c r="FI213" s="76"/>
      <c r="FJ213" s="76"/>
      <c r="FK213" s="76"/>
      <c r="FL213" s="76"/>
      <c r="FM213" s="76"/>
      <c r="FN213" s="76"/>
      <c r="FO213" s="76"/>
      <c r="FP213" s="76"/>
      <c r="FQ213" s="76"/>
      <c r="FR213" s="76"/>
      <c r="FS213" s="76"/>
      <c r="FT213" s="76"/>
      <c r="FU213" s="76"/>
      <c r="FV213" s="76"/>
      <c r="FW213" s="76"/>
      <c r="FX213" s="76"/>
      <c r="FY213" s="76"/>
      <c r="FZ213" s="76"/>
      <c r="GA213" s="76"/>
      <c r="GB213" s="76"/>
      <c r="GC213" s="76"/>
      <c r="GD213" s="76"/>
      <c r="GE213" s="76"/>
      <c r="GF213" s="76"/>
      <c r="GG213" s="76"/>
      <c r="GH213" s="76"/>
      <c r="GI213" s="76"/>
      <c r="GJ213" s="76"/>
      <c r="GK213" s="76"/>
      <c r="GL213" s="76"/>
      <c r="GM213" s="76"/>
      <c r="GN213" s="76"/>
      <c r="GO213" s="76"/>
      <c r="GP213" s="76"/>
      <c r="GQ213" s="76"/>
      <c r="GR213" s="76"/>
      <c r="GS213" s="76"/>
      <c r="GT213" s="76"/>
      <c r="GU213" s="76"/>
      <c r="GV213" s="76"/>
      <c r="GW213" s="76"/>
    </row>
    <row r="214" spans="7:205" ht="20.100000000000001" customHeight="1">
      <c r="G214" s="74"/>
      <c r="H214" s="74"/>
      <c r="I214" s="74"/>
      <c r="J214" s="74"/>
      <c r="K214" s="74"/>
      <c r="L214" s="74"/>
      <c r="M214" s="74"/>
      <c r="N214" s="74"/>
      <c r="O214" s="74"/>
      <c r="P214" s="74"/>
      <c r="Q214" s="74"/>
      <c r="R214" s="74"/>
      <c r="S214" s="74"/>
      <c r="T214" s="74"/>
      <c r="U214" s="74"/>
      <c r="V214" s="74"/>
      <c r="W214" s="74"/>
      <c r="X214" s="74"/>
      <c r="Y214" s="74"/>
      <c r="Z214" s="74"/>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c r="DE214" s="76"/>
      <c r="DF214" s="76"/>
      <c r="DG214" s="76"/>
      <c r="DH214" s="76"/>
      <c r="DI214" s="76"/>
      <c r="DJ214" s="76"/>
      <c r="DK214" s="76"/>
      <c r="DL214" s="76"/>
      <c r="DM214" s="76"/>
      <c r="DN214" s="76"/>
      <c r="DO214" s="76"/>
      <c r="DP214" s="76"/>
      <c r="DQ214" s="76"/>
      <c r="DR214" s="76"/>
      <c r="DS214" s="76"/>
      <c r="DT214" s="76"/>
      <c r="DU214" s="76"/>
      <c r="DV214" s="76"/>
      <c r="DW214" s="76"/>
      <c r="DX214" s="76"/>
      <c r="DY214" s="76"/>
      <c r="DZ214" s="76"/>
      <c r="EA214" s="76"/>
      <c r="EB214" s="76"/>
      <c r="EC214" s="76"/>
      <c r="ED214" s="76"/>
      <c r="EE214" s="76"/>
      <c r="EF214" s="76"/>
      <c r="EG214" s="76"/>
      <c r="EH214" s="76"/>
      <c r="EI214" s="76"/>
      <c r="EJ214" s="76"/>
      <c r="EK214" s="76"/>
      <c r="EL214" s="76"/>
      <c r="EM214" s="76"/>
      <c r="EN214" s="76"/>
      <c r="EO214" s="76"/>
      <c r="EP214" s="76"/>
      <c r="EQ214" s="76"/>
      <c r="ER214" s="76"/>
      <c r="ES214" s="76"/>
      <c r="ET214" s="76"/>
      <c r="EU214" s="76"/>
      <c r="EV214" s="76"/>
      <c r="EW214" s="76"/>
      <c r="EX214" s="76"/>
      <c r="EY214" s="76"/>
      <c r="EZ214" s="76"/>
      <c r="FA214" s="76"/>
      <c r="FB214" s="76"/>
      <c r="FC214" s="76"/>
      <c r="FD214" s="76"/>
      <c r="FE214" s="76"/>
      <c r="FF214" s="76"/>
      <c r="FG214" s="76"/>
      <c r="FH214" s="76"/>
      <c r="FI214" s="76"/>
      <c r="FJ214" s="76"/>
      <c r="FK214" s="76"/>
      <c r="FL214" s="76"/>
      <c r="FM214" s="76"/>
      <c r="FN214" s="76"/>
      <c r="FO214" s="76"/>
      <c r="FP214" s="76"/>
      <c r="FQ214" s="76"/>
      <c r="FR214" s="76"/>
      <c r="FS214" s="76"/>
      <c r="FT214" s="76"/>
      <c r="FU214" s="76"/>
      <c r="FV214" s="76"/>
      <c r="FW214" s="76"/>
      <c r="FX214" s="76"/>
      <c r="FY214" s="76"/>
      <c r="FZ214" s="76"/>
      <c r="GA214" s="76"/>
      <c r="GB214" s="76"/>
      <c r="GC214" s="76"/>
      <c r="GD214" s="76"/>
      <c r="GE214" s="76"/>
      <c r="GF214" s="76"/>
      <c r="GG214" s="76"/>
      <c r="GH214" s="76"/>
      <c r="GI214" s="76"/>
      <c r="GJ214" s="76"/>
      <c r="GK214" s="76"/>
      <c r="GL214" s="76"/>
      <c r="GM214" s="76"/>
      <c r="GN214" s="76"/>
      <c r="GO214" s="76"/>
      <c r="GP214" s="76"/>
      <c r="GQ214" s="76"/>
      <c r="GR214" s="76"/>
      <c r="GS214" s="76"/>
      <c r="GT214" s="76"/>
      <c r="GU214" s="76"/>
      <c r="GV214" s="76"/>
      <c r="GW214" s="76"/>
    </row>
    <row r="215" spans="7:205" ht="20.100000000000001" customHeight="1">
      <c r="G215" s="74"/>
      <c r="H215" s="74"/>
      <c r="I215" s="74"/>
      <c r="J215" s="74"/>
      <c r="K215" s="74"/>
      <c r="L215" s="74"/>
      <c r="M215" s="74"/>
      <c r="N215" s="74"/>
      <c r="O215" s="74"/>
      <c r="P215" s="74"/>
      <c r="Q215" s="74"/>
      <c r="R215" s="74"/>
      <c r="S215" s="74"/>
      <c r="T215" s="74"/>
      <c r="U215" s="74"/>
      <c r="V215" s="74"/>
      <c r="W215" s="74"/>
      <c r="X215" s="74"/>
      <c r="Y215" s="74"/>
      <c r="Z215" s="74"/>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c r="BE215" s="76"/>
      <c r="BF215" s="76"/>
      <c r="BG215" s="76"/>
      <c r="BH215" s="76"/>
      <c r="BI215" s="76"/>
      <c r="BJ215" s="76"/>
      <c r="BK215" s="76"/>
      <c r="BL215" s="76"/>
      <c r="BM215" s="76"/>
      <c r="BN215" s="76"/>
      <c r="BO215" s="76"/>
      <c r="BP215" s="76"/>
      <c r="BQ215" s="76"/>
      <c r="BR215" s="76"/>
      <c r="BS215" s="76"/>
      <c r="BT215" s="76"/>
      <c r="BU215" s="76"/>
      <c r="BV215" s="76"/>
      <c r="BW215" s="76"/>
      <c r="BX215" s="76"/>
      <c r="BY215" s="76"/>
      <c r="BZ215" s="76"/>
      <c r="CA215" s="76"/>
      <c r="CB215" s="76"/>
      <c r="CC215" s="76"/>
      <c r="CD215" s="76"/>
      <c r="CE215" s="76"/>
      <c r="CF215" s="76"/>
      <c r="CG215" s="76"/>
      <c r="CH215" s="76"/>
      <c r="CI215" s="76"/>
      <c r="CJ215" s="76"/>
      <c r="CK215" s="76"/>
      <c r="CL215" s="76"/>
      <c r="CM215" s="76"/>
      <c r="CN215" s="76"/>
      <c r="CO215" s="76"/>
      <c r="CP215" s="76"/>
      <c r="CQ215" s="76"/>
      <c r="CR215" s="76"/>
      <c r="CS215" s="76"/>
      <c r="CT215" s="76"/>
      <c r="CU215" s="76"/>
      <c r="CV215" s="76"/>
      <c r="CW215" s="76"/>
      <c r="CX215" s="76"/>
      <c r="CY215" s="76"/>
      <c r="CZ215" s="76"/>
      <c r="DA215" s="76"/>
      <c r="DB215" s="76"/>
      <c r="DC215" s="76"/>
      <c r="DD215" s="76"/>
      <c r="DE215" s="76"/>
      <c r="DF215" s="76"/>
      <c r="DG215" s="76"/>
      <c r="DH215" s="76"/>
      <c r="DI215" s="76"/>
      <c r="DJ215" s="76"/>
      <c r="DK215" s="76"/>
      <c r="DL215" s="76"/>
      <c r="DM215" s="76"/>
      <c r="DN215" s="76"/>
      <c r="DO215" s="76"/>
      <c r="DP215" s="76"/>
      <c r="DQ215" s="76"/>
      <c r="DR215" s="76"/>
      <c r="DS215" s="76"/>
      <c r="DT215" s="76"/>
      <c r="DU215" s="76"/>
      <c r="DV215" s="76"/>
      <c r="DW215" s="76"/>
      <c r="DX215" s="76"/>
      <c r="DY215" s="76"/>
      <c r="DZ215" s="76"/>
      <c r="EA215" s="76"/>
      <c r="EB215" s="76"/>
      <c r="EC215" s="76"/>
      <c r="ED215" s="76"/>
      <c r="EE215" s="76"/>
      <c r="EF215" s="76"/>
      <c r="EG215" s="76"/>
      <c r="EH215" s="76"/>
      <c r="EI215" s="76"/>
      <c r="EJ215" s="76"/>
      <c r="EK215" s="76"/>
      <c r="EL215" s="76"/>
      <c r="EM215" s="76"/>
      <c r="EN215" s="76"/>
      <c r="EO215" s="76"/>
      <c r="EP215" s="76"/>
      <c r="EQ215" s="76"/>
      <c r="ER215" s="76"/>
      <c r="ES215" s="76"/>
      <c r="ET215" s="76"/>
      <c r="EU215" s="76"/>
      <c r="EV215" s="76"/>
      <c r="EW215" s="76"/>
      <c r="EX215" s="76"/>
      <c r="EY215" s="76"/>
      <c r="EZ215" s="76"/>
      <c r="FA215" s="76"/>
      <c r="FB215" s="76"/>
      <c r="FC215" s="76"/>
      <c r="FD215" s="76"/>
      <c r="FE215" s="76"/>
      <c r="FF215" s="76"/>
      <c r="FG215" s="76"/>
      <c r="FH215" s="76"/>
      <c r="FI215" s="76"/>
      <c r="FJ215" s="76"/>
      <c r="FK215" s="76"/>
      <c r="FL215" s="76"/>
      <c r="FM215" s="76"/>
      <c r="FN215" s="76"/>
      <c r="FO215" s="76"/>
      <c r="FP215" s="76"/>
      <c r="FQ215" s="76"/>
      <c r="FR215" s="76"/>
      <c r="FS215" s="76"/>
      <c r="FT215" s="76"/>
      <c r="FU215" s="76"/>
      <c r="FV215" s="76"/>
      <c r="FW215" s="76"/>
      <c r="FX215" s="76"/>
      <c r="FY215" s="76"/>
      <c r="FZ215" s="76"/>
      <c r="GA215" s="76"/>
      <c r="GB215" s="76"/>
      <c r="GC215" s="76"/>
      <c r="GD215" s="76"/>
      <c r="GE215" s="76"/>
      <c r="GF215" s="76"/>
      <c r="GG215" s="76"/>
      <c r="GH215" s="76"/>
      <c r="GI215" s="76"/>
      <c r="GJ215" s="76"/>
      <c r="GK215" s="76"/>
      <c r="GL215" s="76"/>
      <c r="GM215" s="76"/>
      <c r="GN215" s="76"/>
      <c r="GO215" s="76"/>
      <c r="GP215" s="76"/>
      <c r="GQ215" s="76"/>
      <c r="GR215" s="76"/>
      <c r="GS215" s="76"/>
      <c r="GT215" s="76"/>
      <c r="GU215" s="76"/>
      <c r="GV215" s="76"/>
      <c r="GW215" s="76"/>
    </row>
    <row r="216" spans="7:205" ht="20.100000000000001" customHeight="1">
      <c r="G216" s="74"/>
      <c r="H216" s="74"/>
      <c r="I216" s="74"/>
      <c r="J216" s="74"/>
      <c r="K216" s="74"/>
      <c r="L216" s="74"/>
      <c r="M216" s="74"/>
      <c r="N216" s="74"/>
      <c r="O216" s="74"/>
      <c r="P216" s="74"/>
      <c r="Q216" s="74"/>
      <c r="R216" s="74"/>
      <c r="S216" s="74"/>
      <c r="T216" s="74"/>
      <c r="U216" s="74"/>
      <c r="V216" s="74"/>
      <c r="W216" s="74"/>
      <c r="X216" s="74"/>
      <c r="Y216" s="74"/>
      <c r="Z216" s="74"/>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c r="BX216" s="76"/>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76"/>
      <c r="CZ216" s="76"/>
      <c r="DA216" s="76"/>
      <c r="DB216" s="76"/>
      <c r="DC216" s="76"/>
      <c r="DD216" s="76"/>
      <c r="DE216" s="76"/>
      <c r="DF216" s="76"/>
      <c r="DG216" s="76"/>
      <c r="DH216" s="76"/>
      <c r="DI216" s="76"/>
      <c r="DJ216" s="76"/>
      <c r="DK216" s="76"/>
      <c r="DL216" s="76"/>
      <c r="DM216" s="76"/>
      <c r="DN216" s="76"/>
      <c r="DO216" s="76"/>
      <c r="DP216" s="76"/>
      <c r="DQ216" s="76"/>
      <c r="DR216" s="76"/>
      <c r="DS216" s="76"/>
      <c r="DT216" s="76"/>
      <c r="DU216" s="76"/>
      <c r="DV216" s="76"/>
      <c r="DW216" s="76"/>
      <c r="DX216" s="76"/>
      <c r="DY216" s="76"/>
      <c r="DZ216" s="76"/>
      <c r="EA216" s="76"/>
      <c r="EB216" s="76"/>
      <c r="EC216" s="76"/>
      <c r="ED216" s="76"/>
      <c r="EE216" s="76"/>
      <c r="EF216" s="76"/>
      <c r="EG216" s="76"/>
      <c r="EH216" s="76"/>
      <c r="EI216" s="76"/>
      <c r="EJ216" s="76"/>
      <c r="EK216" s="76"/>
      <c r="EL216" s="76"/>
      <c r="EM216" s="76"/>
      <c r="EN216" s="76"/>
      <c r="EO216" s="76"/>
      <c r="EP216" s="76"/>
      <c r="EQ216" s="76"/>
      <c r="ER216" s="76"/>
      <c r="ES216" s="76"/>
      <c r="ET216" s="76"/>
      <c r="EU216" s="76"/>
      <c r="EV216" s="76"/>
      <c r="EW216" s="76"/>
      <c r="EX216" s="76"/>
      <c r="EY216" s="76"/>
      <c r="EZ216" s="76"/>
      <c r="FA216" s="76"/>
      <c r="FB216" s="76"/>
      <c r="FC216" s="76"/>
      <c r="FD216" s="76"/>
      <c r="FE216" s="76"/>
      <c r="FF216" s="76"/>
      <c r="FG216" s="76"/>
      <c r="FH216" s="76"/>
      <c r="FI216" s="76"/>
      <c r="FJ216" s="76"/>
      <c r="FK216" s="76"/>
      <c r="FL216" s="76"/>
      <c r="FM216" s="76"/>
      <c r="FN216" s="76"/>
      <c r="FO216" s="76"/>
      <c r="FP216" s="76"/>
      <c r="FQ216" s="76"/>
      <c r="FR216" s="76"/>
      <c r="FS216" s="76"/>
      <c r="FT216" s="76"/>
      <c r="FU216" s="76"/>
      <c r="FV216" s="76"/>
      <c r="FW216" s="76"/>
      <c r="FX216" s="76"/>
      <c r="FY216" s="76"/>
      <c r="FZ216" s="76"/>
      <c r="GA216" s="76"/>
      <c r="GB216" s="76"/>
      <c r="GC216" s="76"/>
      <c r="GD216" s="76"/>
      <c r="GE216" s="76"/>
      <c r="GF216" s="76"/>
      <c r="GG216" s="76"/>
      <c r="GH216" s="76"/>
      <c r="GI216" s="76"/>
      <c r="GJ216" s="76"/>
      <c r="GK216" s="76"/>
      <c r="GL216" s="76"/>
      <c r="GM216" s="76"/>
      <c r="GN216" s="76"/>
      <c r="GO216" s="76"/>
      <c r="GP216" s="76"/>
      <c r="GQ216" s="76"/>
      <c r="GR216" s="76"/>
      <c r="GS216" s="76"/>
      <c r="GT216" s="76"/>
      <c r="GU216" s="76"/>
      <c r="GV216" s="76"/>
      <c r="GW216" s="76"/>
    </row>
    <row r="217" spans="7:205" ht="20.100000000000001" customHeight="1">
      <c r="G217" s="74"/>
      <c r="H217" s="74"/>
      <c r="I217" s="74"/>
      <c r="J217" s="74"/>
      <c r="K217" s="74"/>
      <c r="L217" s="74"/>
      <c r="M217" s="74"/>
      <c r="N217" s="74"/>
      <c r="O217" s="74"/>
      <c r="P217" s="74"/>
      <c r="Q217" s="74"/>
      <c r="R217" s="74"/>
      <c r="S217" s="74"/>
      <c r="T217" s="74"/>
      <c r="U217" s="74"/>
      <c r="V217" s="74"/>
      <c r="W217" s="74"/>
      <c r="X217" s="74"/>
      <c r="Y217" s="74"/>
      <c r="Z217" s="74"/>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row>
    <row r="218" spans="7:205" ht="20.100000000000001" customHeight="1">
      <c r="G218" s="74"/>
      <c r="H218" s="74"/>
      <c r="I218" s="74"/>
      <c r="J218" s="74"/>
      <c r="K218" s="74"/>
      <c r="L218" s="74"/>
      <c r="M218" s="74"/>
      <c r="N218" s="74"/>
      <c r="O218" s="74"/>
      <c r="P218" s="74"/>
      <c r="Q218" s="74"/>
      <c r="R218" s="74"/>
      <c r="S218" s="74"/>
      <c r="T218" s="74"/>
      <c r="U218" s="74"/>
      <c r="V218" s="74"/>
      <c r="W218" s="74"/>
      <c r="X218" s="74"/>
      <c r="Y218" s="74"/>
      <c r="Z218" s="74"/>
      <c r="AA218" s="76"/>
      <c r="AB218" s="76"/>
      <c r="AC218" s="76"/>
      <c r="AD218" s="76"/>
      <c r="AE218" s="76"/>
      <c r="AF218" s="76"/>
      <c r="AG218" s="76"/>
      <c r="AH218" s="76"/>
      <c r="AI218" s="76"/>
      <c r="AJ218" s="76"/>
      <c r="AK218" s="76"/>
      <c r="AL218" s="76"/>
      <c r="AM218" s="76"/>
      <c r="AN218" s="76"/>
      <c r="AO218" s="76"/>
      <c r="AP218" s="76"/>
      <c r="AQ218" s="76"/>
      <c r="AR218" s="76"/>
      <c r="AS218" s="76"/>
      <c r="AT218" s="76"/>
      <c r="AU218" s="76"/>
      <c r="AV218" s="76"/>
      <c r="AW218" s="76"/>
      <c r="AX218" s="76"/>
      <c r="AY218" s="76"/>
      <c r="AZ218" s="76"/>
      <c r="BA218" s="76"/>
      <c r="BB218" s="76"/>
      <c r="BC218" s="76"/>
      <c r="BD218" s="76"/>
      <c r="BE218" s="76"/>
      <c r="BF218" s="76"/>
      <c r="BG218" s="76"/>
      <c r="BH218" s="76"/>
      <c r="BI218" s="76"/>
      <c r="BJ218" s="76"/>
      <c r="BK218" s="76"/>
      <c r="BL218" s="76"/>
      <c r="BM218" s="76"/>
      <c r="BN218" s="76"/>
      <c r="BO218" s="76"/>
      <c r="BP218" s="76"/>
      <c r="BQ218" s="76"/>
      <c r="BR218" s="76"/>
      <c r="BS218" s="76"/>
      <c r="BT218" s="76"/>
      <c r="BU218" s="76"/>
      <c r="BV218" s="76"/>
      <c r="BW218" s="76"/>
      <c r="BX218" s="76"/>
      <c r="BY218" s="76"/>
      <c r="BZ218" s="76"/>
      <c r="CA218" s="76"/>
      <c r="CB218" s="76"/>
      <c r="CC218" s="76"/>
      <c r="CD218" s="76"/>
      <c r="CE218" s="76"/>
      <c r="CF218" s="76"/>
      <c r="CG218" s="76"/>
      <c r="CH218" s="76"/>
      <c r="CI218" s="76"/>
      <c r="CJ218" s="76"/>
      <c r="CK218" s="76"/>
      <c r="CL218" s="76"/>
      <c r="CM218" s="76"/>
      <c r="CN218" s="76"/>
      <c r="CO218" s="76"/>
      <c r="CP218" s="76"/>
      <c r="CQ218" s="76"/>
      <c r="CR218" s="76"/>
      <c r="CS218" s="76"/>
      <c r="CT218" s="76"/>
      <c r="CU218" s="76"/>
      <c r="CV218" s="76"/>
      <c r="CW218" s="76"/>
      <c r="CX218" s="76"/>
      <c r="CY218" s="76"/>
      <c r="CZ218" s="76"/>
      <c r="DA218" s="76"/>
      <c r="DB218" s="76"/>
      <c r="DC218" s="76"/>
      <c r="DD218" s="76"/>
      <c r="DE218" s="76"/>
      <c r="DF218" s="76"/>
      <c r="DG218" s="76"/>
      <c r="DH218" s="76"/>
      <c r="DI218" s="76"/>
      <c r="DJ218" s="76"/>
      <c r="DK218" s="76"/>
      <c r="DL218" s="76"/>
      <c r="DM218" s="76"/>
      <c r="DN218" s="76"/>
      <c r="DO218" s="76"/>
      <c r="DP218" s="76"/>
      <c r="DQ218" s="76"/>
      <c r="DR218" s="76"/>
      <c r="DS218" s="76"/>
      <c r="DT218" s="76"/>
      <c r="DU218" s="76"/>
      <c r="DV218" s="76"/>
      <c r="DW218" s="76"/>
      <c r="DX218" s="76"/>
      <c r="DY218" s="76"/>
      <c r="DZ218" s="76"/>
      <c r="EA218" s="76"/>
      <c r="EB218" s="76"/>
      <c r="EC218" s="76"/>
      <c r="ED218" s="76"/>
      <c r="EE218" s="76"/>
      <c r="EF218" s="76"/>
      <c r="EG218" s="76"/>
      <c r="EH218" s="76"/>
      <c r="EI218" s="76"/>
      <c r="EJ218" s="76"/>
      <c r="EK218" s="76"/>
      <c r="EL218" s="76"/>
      <c r="EM218" s="76"/>
      <c r="EN218" s="76"/>
      <c r="EO218" s="76"/>
      <c r="EP218" s="76"/>
      <c r="EQ218" s="76"/>
      <c r="ER218" s="76"/>
      <c r="ES218" s="76"/>
      <c r="ET218" s="76"/>
      <c r="EU218" s="76"/>
      <c r="EV218" s="76"/>
      <c r="EW218" s="76"/>
      <c r="EX218" s="76"/>
      <c r="EY218" s="76"/>
      <c r="EZ218" s="76"/>
      <c r="FA218" s="76"/>
      <c r="FB218" s="76"/>
      <c r="FC218" s="76"/>
      <c r="FD218" s="76"/>
      <c r="FE218" s="76"/>
      <c r="FF218" s="76"/>
      <c r="FG218" s="76"/>
      <c r="FH218" s="76"/>
      <c r="FI218" s="76"/>
      <c r="FJ218" s="76"/>
      <c r="FK218" s="76"/>
      <c r="FL218" s="76"/>
      <c r="FM218" s="76"/>
      <c r="FN218" s="76"/>
      <c r="FO218" s="76"/>
      <c r="FP218" s="76"/>
      <c r="FQ218" s="76"/>
      <c r="FR218" s="76"/>
      <c r="FS218" s="76"/>
      <c r="FT218" s="76"/>
      <c r="FU218" s="76"/>
      <c r="FV218" s="76"/>
      <c r="FW218" s="76"/>
      <c r="FX218" s="76"/>
      <c r="FY218" s="76"/>
      <c r="FZ218" s="76"/>
      <c r="GA218" s="76"/>
      <c r="GB218" s="76"/>
      <c r="GC218" s="76"/>
      <c r="GD218" s="76"/>
      <c r="GE218" s="76"/>
      <c r="GF218" s="76"/>
      <c r="GG218" s="76"/>
      <c r="GH218" s="76"/>
      <c r="GI218" s="76"/>
      <c r="GJ218" s="76"/>
      <c r="GK218" s="76"/>
      <c r="GL218" s="76"/>
      <c r="GM218" s="76"/>
      <c r="GN218" s="76"/>
      <c r="GO218" s="76"/>
      <c r="GP218" s="76"/>
      <c r="GQ218" s="76"/>
      <c r="GR218" s="76"/>
      <c r="GS218" s="76"/>
      <c r="GT218" s="76"/>
      <c r="GU218" s="76"/>
      <c r="GV218" s="76"/>
      <c r="GW218" s="76"/>
    </row>
    <row r="219" spans="7:205" ht="20.100000000000001" customHeight="1">
      <c r="G219" s="74"/>
      <c r="H219" s="74"/>
      <c r="I219" s="74"/>
      <c r="J219" s="74"/>
      <c r="K219" s="74"/>
      <c r="L219" s="74"/>
      <c r="M219" s="74"/>
      <c r="N219" s="74"/>
      <c r="O219" s="74"/>
      <c r="P219" s="74"/>
      <c r="Q219" s="74"/>
      <c r="R219" s="74"/>
      <c r="S219" s="74"/>
      <c r="T219" s="74"/>
      <c r="U219" s="74"/>
      <c r="V219" s="74"/>
      <c r="W219" s="74"/>
      <c r="X219" s="74"/>
      <c r="Y219" s="74"/>
      <c r="Z219" s="74"/>
      <c r="AA219" s="76"/>
      <c r="AB219" s="76"/>
      <c r="AC219" s="76"/>
      <c r="AD219" s="76"/>
      <c r="AE219" s="76"/>
      <c r="AF219" s="76"/>
      <c r="AG219" s="76"/>
      <c r="AH219" s="76"/>
      <c r="AI219" s="76"/>
      <c r="AJ219" s="76"/>
      <c r="AK219" s="76"/>
      <c r="AL219" s="76"/>
      <c r="AM219" s="76"/>
      <c r="AN219" s="76"/>
      <c r="AO219" s="76"/>
      <c r="AP219" s="76"/>
      <c r="AQ219" s="76"/>
      <c r="AR219" s="76"/>
      <c r="AS219" s="76"/>
      <c r="AT219" s="76"/>
      <c r="AU219" s="76"/>
      <c r="AV219" s="76"/>
      <c r="AW219" s="76"/>
      <c r="AX219" s="76"/>
      <c r="AY219" s="76"/>
      <c r="AZ219" s="76"/>
      <c r="BA219" s="76"/>
      <c r="BB219" s="76"/>
      <c r="BC219" s="76"/>
      <c r="BD219" s="76"/>
      <c r="BE219" s="76"/>
      <c r="BF219" s="76"/>
      <c r="BG219" s="76"/>
      <c r="BH219" s="76"/>
      <c r="BI219" s="76"/>
      <c r="BJ219" s="76"/>
      <c r="BK219" s="76"/>
      <c r="BL219" s="76"/>
      <c r="BM219" s="76"/>
      <c r="BN219" s="76"/>
      <c r="BO219" s="76"/>
      <c r="BP219" s="76"/>
      <c r="BQ219" s="76"/>
      <c r="BR219" s="76"/>
      <c r="BS219" s="76"/>
      <c r="BT219" s="76"/>
      <c r="BU219" s="76"/>
      <c r="BV219" s="76"/>
      <c r="BW219" s="76"/>
      <c r="BX219" s="76"/>
      <c r="BY219" s="76"/>
      <c r="BZ219" s="76"/>
      <c r="CA219" s="76"/>
      <c r="CB219" s="76"/>
      <c r="CC219" s="76"/>
      <c r="CD219" s="76"/>
      <c r="CE219" s="76"/>
      <c r="CF219" s="76"/>
      <c r="CG219" s="76"/>
      <c r="CH219" s="76"/>
      <c r="CI219" s="76"/>
      <c r="CJ219" s="76"/>
      <c r="CK219" s="76"/>
      <c r="CL219" s="76"/>
      <c r="CM219" s="76"/>
      <c r="CN219" s="76"/>
      <c r="CO219" s="76"/>
      <c r="CP219" s="76"/>
      <c r="CQ219" s="76"/>
      <c r="CR219" s="76"/>
      <c r="CS219" s="76"/>
      <c r="CT219" s="76"/>
      <c r="CU219" s="76"/>
      <c r="CV219" s="76"/>
      <c r="CW219" s="76"/>
      <c r="CX219" s="76"/>
      <c r="CY219" s="76"/>
      <c r="CZ219" s="76"/>
      <c r="DA219" s="76"/>
      <c r="DB219" s="76"/>
      <c r="DC219" s="76"/>
      <c r="DD219" s="76"/>
      <c r="DE219" s="76"/>
      <c r="DF219" s="76"/>
      <c r="DG219" s="76"/>
      <c r="DH219" s="76"/>
      <c r="DI219" s="76"/>
      <c r="DJ219" s="76"/>
      <c r="DK219" s="76"/>
      <c r="DL219" s="76"/>
      <c r="DM219" s="76"/>
      <c r="DN219" s="76"/>
      <c r="DO219" s="76"/>
      <c r="DP219" s="76"/>
      <c r="DQ219" s="76"/>
      <c r="DR219" s="76"/>
      <c r="DS219" s="76"/>
      <c r="DT219" s="76"/>
      <c r="DU219" s="76"/>
      <c r="DV219" s="76"/>
      <c r="DW219" s="76"/>
      <c r="DX219" s="76"/>
      <c r="DY219" s="76"/>
      <c r="DZ219" s="76"/>
      <c r="EA219" s="76"/>
      <c r="EB219" s="76"/>
      <c r="EC219" s="76"/>
      <c r="ED219" s="76"/>
      <c r="EE219" s="76"/>
      <c r="EF219" s="76"/>
      <c r="EG219" s="76"/>
      <c r="EH219" s="76"/>
      <c r="EI219" s="76"/>
      <c r="EJ219" s="76"/>
      <c r="EK219" s="76"/>
      <c r="EL219" s="76"/>
      <c r="EM219" s="76"/>
      <c r="EN219" s="76"/>
      <c r="EO219" s="76"/>
      <c r="EP219" s="76"/>
      <c r="EQ219" s="76"/>
      <c r="ER219" s="76"/>
      <c r="ES219" s="76"/>
      <c r="ET219" s="76"/>
      <c r="EU219" s="76"/>
      <c r="EV219" s="76"/>
      <c r="EW219" s="76"/>
      <c r="EX219" s="76"/>
      <c r="EY219" s="76"/>
      <c r="EZ219" s="76"/>
      <c r="FA219" s="76"/>
      <c r="FB219" s="76"/>
      <c r="FC219" s="76"/>
      <c r="FD219" s="76"/>
      <c r="FE219" s="76"/>
      <c r="FF219" s="76"/>
      <c r="FG219" s="76"/>
      <c r="FH219" s="76"/>
      <c r="FI219" s="76"/>
      <c r="FJ219" s="76"/>
      <c r="FK219" s="76"/>
      <c r="FL219" s="76"/>
      <c r="FM219" s="76"/>
      <c r="FN219" s="76"/>
      <c r="FO219" s="76"/>
      <c r="FP219" s="76"/>
      <c r="FQ219" s="76"/>
      <c r="FR219" s="76"/>
      <c r="FS219" s="76"/>
      <c r="FT219" s="76"/>
      <c r="FU219" s="76"/>
      <c r="FV219" s="76"/>
      <c r="FW219" s="76"/>
      <c r="FX219" s="76"/>
      <c r="FY219" s="76"/>
      <c r="FZ219" s="76"/>
      <c r="GA219" s="76"/>
      <c r="GB219" s="76"/>
      <c r="GC219" s="76"/>
      <c r="GD219" s="76"/>
      <c r="GE219" s="76"/>
      <c r="GF219" s="76"/>
      <c r="GG219" s="76"/>
      <c r="GH219" s="76"/>
      <c r="GI219" s="76"/>
      <c r="GJ219" s="76"/>
      <c r="GK219" s="76"/>
      <c r="GL219" s="76"/>
      <c r="GM219" s="76"/>
      <c r="GN219" s="76"/>
      <c r="GO219" s="76"/>
      <c r="GP219" s="76"/>
      <c r="GQ219" s="76"/>
      <c r="GR219" s="76"/>
      <c r="GS219" s="76"/>
      <c r="GT219" s="76"/>
      <c r="GU219" s="76"/>
      <c r="GV219" s="76"/>
      <c r="GW219" s="76"/>
    </row>
    <row r="220" spans="7:205" ht="20.100000000000001" customHeight="1">
      <c r="G220" s="74"/>
      <c r="H220" s="74"/>
      <c r="I220" s="74"/>
      <c r="J220" s="74"/>
      <c r="K220" s="74"/>
      <c r="L220" s="74"/>
      <c r="M220" s="74"/>
      <c r="N220" s="74"/>
      <c r="O220" s="74"/>
      <c r="P220" s="74"/>
      <c r="Q220" s="74"/>
      <c r="R220" s="74"/>
      <c r="S220" s="74"/>
      <c r="T220" s="74"/>
      <c r="U220" s="74"/>
      <c r="V220" s="74"/>
      <c r="W220" s="74"/>
      <c r="X220" s="74"/>
      <c r="Y220" s="74"/>
      <c r="Z220" s="74"/>
      <c r="AA220" s="76"/>
      <c r="AB220" s="76"/>
      <c r="AC220" s="76"/>
      <c r="AD220" s="76"/>
      <c r="AE220" s="76"/>
      <c r="AF220" s="76"/>
      <c r="AG220" s="76"/>
      <c r="AH220" s="76"/>
      <c r="AI220" s="76"/>
      <c r="AJ220" s="76"/>
      <c r="AK220" s="76"/>
      <c r="AL220" s="76"/>
      <c r="AM220" s="76"/>
      <c r="AN220" s="76"/>
      <c r="AO220" s="76"/>
      <c r="AP220" s="76"/>
      <c r="AQ220" s="76"/>
      <c r="AR220" s="76"/>
      <c r="AS220" s="76"/>
      <c r="AT220" s="76"/>
      <c r="AU220" s="76"/>
      <c r="AV220" s="76"/>
      <c r="AW220" s="76"/>
      <c r="AX220" s="76"/>
      <c r="AY220" s="76"/>
      <c r="AZ220" s="76"/>
      <c r="BA220" s="76"/>
      <c r="BB220" s="76"/>
      <c r="BC220" s="76"/>
      <c r="BD220" s="76"/>
      <c r="BE220" s="76"/>
      <c r="BF220" s="76"/>
      <c r="BG220" s="76"/>
      <c r="BH220" s="76"/>
      <c r="BI220" s="76"/>
      <c r="BJ220" s="76"/>
      <c r="BK220" s="76"/>
      <c r="BL220" s="76"/>
      <c r="BM220" s="76"/>
      <c r="BN220" s="76"/>
      <c r="BO220" s="76"/>
      <c r="BP220" s="76"/>
      <c r="BQ220" s="76"/>
      <c r="BR220" s="76"/>
      <c r="BS220" s="76"/>
      <c r="BT220" s="76"/>
      <c r="BU220" s="76"/>
      <c r="BV220" s="76"/>
      <c r="BW220" s="76"/>
      <c r="BX220" s="76"/>
      <c r="BY220" s="76"/>
      <c r="BZ220" s="76"/>
      <c r="CA220" s="76"/>
      <c r="CB220" s="76"/>
      <c r="CC220" s="76"/>
      <c r="CD220" s="76"/>
      <c r="CE220" s="76"/>
      <c r="CF220" s="76"/>
      <c r="CG220" s="76"/>
      <c r="CH220" s="76"/>
      <c r="CI220" s="76"/>
      <c r="CJ220" s="76"/>
      <c r="CK220" s="76"/>
      <c r="CL220" s="76"/>
      <c r="CM220" s="76"/>
      <c r="CN220" s="76"/>
      <c r="CO220" s="76"/>
      <c r="CP220" s="76"/>
      <c r="CQ220" s="76"/>
      <c r="CR220" s="76"/>
      <c r="CS220" s="76"/>
      <c r="CT220" s="76"/>
      <c r="CU220" s="76"/>
      <c r="CV220" s="76"/>
      <c r="CW220" s="76"/>
      <c r="CX220" s="76"/>
      <c r="CY220" s="76"/>
      <c r="CZ220" s="76"/>
      <c r="DA220" s="76"/>
      <c r="DB220" s="76"/>
      <c r="DC220" s="76"/>
      <c r="DD220" s="76"/>
      <c r="DE220" s="76"/>
      <c r="DF220" s="76"/>
      <c r="DG220" s="76"/>
      <c r="DH220" s="76"/>
      <c r="DI220" s="76"/>
      <c r="DJ220" s="76"/>
      <c r="DK220" s="76"/>
      <c r="DL220" s="76"/>
      <c r="DM220" s="76"/>
      <c r="DN220" s="76"/>
      <c r="DO220" s="76"/>
      <c r="DP220" s="76"/>
      <c r="DQ220" s="76"/>
      <c r="DR220" s="76"/>
      <c r="DS220" s="76"/>
      <c r="DT220" s="76"/>
      <c r="DU220" s="76"/>
      <c r="DV220" s="76"/>
      <c r="DW220" s="76"/>
      <c r="DX220" s="76"/>
      <c r="DY220" s="76"/>
      <c r="DZ220" s="76"/>
      <c r="EA220" s="76"/>
      <c r="EB220" s="76"/>
      <c r="EC220" s="76"/>
      <c r="ED220" s="76"/>
      <c r="EE220" s="76"/>
      <c r="EF220" s="76"/>
      <c r="EG220" s="76"/>
      <c r="EH220" s="76"/>
      <c r="EI220" s="76"/>
      <c r="EJ220" s="76"/>
      <c r="EK220" s="76"/>
      <c r="EL220" s="76"/>
      <c r="EM220" s="76"/>
      <c r="EN220" s="76"/>
      <c r="EO220" s="76"/>
      <c r="EP220" s="76"/>
      <c r="EQ220" s="76"/>
      <c r="ER220" s="76"/>
      <c r="ES220" s="76"/>
      <c r="ET220" s="76"/>
      <c r="EU220" s="76"/>
      <c r="EV220" s="76"/>
      <c r="EW220" s="76"/>
      <c r="EX220" s="76"/>
      <c r="EY220" s="76"/>
      <c r="EZ220" s="76"/>
      <c r="FA220" s="76"/>
      <c r="FB220" s="76"/>
      <c r="FC220" s="76"/>
      <c r="FD220" s="76"/>
      <c r="FE220" s="76"/>
      <c r="FF220" s="76"/>
      <c r="FG220" s="76"/>
      <c r="FH220" s="76"/>
      <c r="FI220" s="76"/>
      <c r="FJ220" s="76"/>
      <c r="FK220" s="76"/>
      <c r="FL220" s="76"/>
      <c r="FM220" s="76"/>
      <c r="FN220" s="76"/>
      <c r="FO220" s="76"/>
      <c r="FP220" s="76"/>
      <c r="FQ220" s="76"/>
      <c r="FR220" s="76"/>
      <c r="FS220" s="76"/>
      <c r="FT220" s="76"/>
      <c r="FU220" s="76"/>
      <c r="FV220" s="76"/>
      <c r="FW220" s="76"/>
      <c r="FX220" s="76"/>
      <c r="FY220" s="76"/>
      <c r="FZ220" s="76"/>
      <c r="GA220" s="76"/>
      <c r="GB220" s="76"/>
      <c r="GC220" s="76"/>
      <c r="GD220" s="76"/>
      <c r="GE220" s="76"/>
      <c r="GF220" s="76"/>
      <c r="GG220" s="76"/>
      <c r="GH220" s="76"/>
      <c r="GI220" s="76"/>
      <c r="GJ220" s="76"/>
      <c r="GK220" s="76"/>
      <c r="GL220" s="76"/>
      <c r="GM220" s="76"/>
      <c r="GN220" s="76"/>
      <c r="GO220" s="76"/>
      <c r="GP220" s="76"/>
      <c r="GQ220" s="76"/>
      <c r="GR220" s="76"/>
      <c r="GS220" s="76"/>
      <c r="GT220" s="76"/>
      <c r="GU220" s="76"/>
      <c r="GV220" s="76"/>
      <c r="GW220" s="76"/>
    </row>
    <row r="221" spans="7:205" ht="20.100000000000001" customHeight="1">
      <c r="G221" s="74"/>
      <c r="H221" s="74"/>
      <c r="I221" s="74"/>
      <c r="J221" s="74"/>
      <c r="K221" s="74"/>
      <c r="L221" s="74"/>
      <c r="M221" s="74"/>
      <c r="N221" s="74"/>
      <c r="O221" s="74"/>
      <c r="P221" s="74"/>
      <c r="Q221" s="74"/>
      <c r="R221" s="74"/>
      <c r="S221" s="74"/>
      <c r="T221" s="74"/>
      <c r="U221" s="74"/>
      <c r="V221" s="74"/>
      <c r="W221" s="74"/>
      <c r="X221" s="74"/>
      <c r="Y221" s="74"/>
      <c r="Z221" s="74"/>
      <c r="AA221" s="76"/>
      <c r="AB221" s="76"/>
      <c r="AC221" s="76"/>
      <c r="AD221" s="76"/>
      <c r="AE221" s="76"/>
      <c r="AF221" s="76"/>
      <c r="AG221" s="76"/>
      <c r="AH221" s="76"/>
      <c r="AI221" s="76"/>
      <c r="AJ221" s="76"/>
      <c r="AK221" s="76"/>
      <c r="AL221" s="76"/>
      <c r="AM221" s="76"/>
      <c r="AN221" s="76"/>
      <c r="AO221" s="76"/>
      <c r="AP221" s="76"/>
      <c r="AQ221" s="76"/>
      <c r="AR221" s="76"/>
      <c r="AS221" s="76"/>
      <c r="AT221" s="76"/>
      <c r="AU221" s="76"/>
      <c r="AV221" s="76"/>
      <c r="AW221" s="76"/>
      <c r="AX221" s="76"/>
      <c r="AY221" s="76"/>
      <c r="AZ221" s="76"/>
      <c r="BA221" s="76"/>
      <c r="BB221" s="76"/>
      <c r="BC221" s="76"/>
      <c r="BD221" s="76"/>
      <c r="BE221" s="76"/>
      <c r="BF221" s="76"/>
      <c r="BG221" s="76"/>
      <c r="BH221" s="76"/>
      <c r="BI221" s="76"/>
      <c r="BJ221" s="76"/>
      <c r="BK221" s="76"/>
      <c r="BL221" s="76"/>
      <c r="BM221" s="76"/>
      <c r="BN221" s="76"/>
      <c r="BO221" s="76"/>
      <c r="BP221" s="76"/>
      <c r="BQ221" s="76"/>
      <c r="BR221" s="76"/>
      <c r="BS221" s="76"/>
      <c r="BT221" s="76"/>
      <c r="BU221" s="76"/>
      <c r="BV221" s="76"/>
      <c r="BW221" s="76"/>
      <c r="BX221" s="76"/>
      <c r="BY221" s="76"/>
      <c r="BZ221" s="76"/>
      <c r="CA221" s="76"/>
      <c r="CB221" s="76"/>
      <c r="CC221" s="76"/>
      <c r="CD221" s="76"/>
      <c r="CE221" s="76"/>
      <c r="CF221" s="76"/>
      <c r="CG221" s="76"/>
      <c r="CH221" s="76"/>
      <c r="CI221" s="76"/>
      <c r="CJ221" s="76"/>
      <c r="CK221" s="76"/>
      <c r="CL221" s="76"/>
      <c r="CM221" s="76"/>
      <c r="CN221" s="76"/>
      <c r="CO221" s="76"/>
      <c r="CP221" s="76"/>
      <c r="CQ221" s="76"/>
      <c r="CR221" s="76"/>
      <c r="CS221" s="76"/>
      <c r="CT221" s="76"/>
      <c r="CU221" s="76"/>
      <c r="CV221" s="76"/>
      <c r="CW221" s="76"/>
      <c r="CX221" s="76"/>
      <c r="CY221" s="76"/>
      <c r="CZ221" s="76"/>
      <c r="DA221" s="76"/>
      <c r="DB221" s="76"/>
      <c r="DC221" s="76"/>
      <c r="DD221" s="76"/>
      <c r="DE221" s="76"/>
      <c r="DF221" s="76"/>
      <c r="DG221" s="76"/>
      <c r="DH221" s="76"/>
      <c r="DI221" s="76"/>
      <c r="DJ221" s="76"/>
      <c r="DK221" s="76"/>
      <c r="DL221" s="76"/>
      <c r="DM221" s="76"/>
      <c r="DN221" s="76"/>
      <c r="DO221" s="76"/>
      <c r="DP221" s="76"/>
      <c r="DQ221" s="76"/>
      <c r="DR221" s="76"/>
      <c r="DS221" s="76"/>
      <c r="DT221" s="76"/>
      <c r="DU221" s="76"/>
      <c r="DV221" s="76"/>
      <c r="DW221" s="76"/>
      <c r="DX221" s="76"/>
      <c r="DY221" s="76"/>
      <c r="DZ221" s="76"/>
      <c r="EA221" s="76"/>
      <c r="EB221" s="76"/>
      <c r="EC221" s="76"/>
      <c r="ED221" s="76"/>
      <c r="EE221" s="76"/>
      <c r="EF221" s="76"/>
      <c r="EG221" s="76"/>
      <c r="EH221" s="76"/>
      <c r="EI221" s="76"/>
      <c r="EJ221" s="76"/>
      <c r="EK221" s="76"/>
      <c r="EL221" s="76"/>
      <c r="EM221" s="76"/>
      <c r="EN221" s="76"/>
      <c r="EO221" s="76"/>
      <c r="EP221" s="76"/>
      <c r="EQ221" s="76"/>
      <c r="ER221" s="76"/>
      <c r="ES221" s="76"/>
      <c r="ET221" s="76"/>
      <c r="EU221" s="76"/>
      <c r="EV221" s="76"/>
      <c r="EW221" s="76"/>
      <c r="EX221" s="76"/>
      <c r="EY221" s="76"/>
      <c r="EZ221" s="76"/>
      <c r="FA221" s="76"/>
      <c r="FB221" s="76"/>
      <c r="FC221" s="76"/>
      <c r="FD221" s="76"/>
      <c r="FE221" s="76"/>
      <c r="FF221" s="76"/>
      <c r="FG221" s="76"/>
      <c r="FH221" s="76"/>
      <c r="FI221" s="76"/>
      <c r="FJ221" s="76"/>
      <c r="FK221" s="76"/>
      <c r="FL221" s="76"/>
      <c r="FM221" s="76"/>
      <c r="FN221" s="76"/>
      <c r="FO221" s="76"/>
      <c r="FP221" s="76"/>
      <c r="FQ221" s="76"/>
      <c r="FR221" s="76"/>
      <c r="FS221" s="76"/>
      <c r="FT221" s="76"/>
      <c r="FU221" s="76"/>
      <c r="FV221" s="76"/>
      <c r="FW221" s="76"/>
      <c r="FX221" s="76"/>
      <c r="FY221" s="76"/>
      <c r="FZ221" s="76"/>
      <c r="GA221" s="76"/>
      <c r="GB221" s="76"/>
      <c r="GC221" s="76"/>
      <c r="GD221" s="76"/>
      <c r="GE221" s="76"/>
      <c r="GF221" s="76"/>
      <c r="GG221" s="76"/>
      <c r="GH221" s="76"/>
      <c r="GI221" s="76"/>
      <c r="GJ221" s="76"/>
      <c r="GK221" s="76"/>
      <c r="GL221" s="76"/>
      <c r="GM221" s="76"/>
      <c r="GN221" s="76"/>
      <c r="GO221" s="76"/>
      <c r="GP221" s="76"/>
      <c r="GQ221" s="76"/>
      <c r="GR221" s="76"/>
      <c r="GS221" s="76"/>
      <c r="GT221" s="76"/>
      <c r="GU221" s="76"/>
      <c r="GV221" s="76"/>
      <c r="GW221" s="76"/>
    </row>
  </sheetData>
  <sheetProtection algorithmName="SHA-512" hashValue="8YWFVb6mffDjucVfEXIMmPCcSe3Z2wF4vuMee0NKQWanhpfz/7dchwIBuRIDJUjhVAWRcRTRb+1z0wzjTngXhg==" saltValue="qM+PvN+Q48snZmlLjJuLbQ==" spinCount="100000" sheet="1" objects="1" scenarios="1"/>
  <mergeCells count="3">
    <mergeCell ref="B4:F4"/>
    <mergeCell ref="B26:E27"/>
    <mergeCell ref="D2:F2"/>
  </mergeCells>
  <hyperlinks>
    <hyperlink ref="D19" location="'2FR'!A1" tooltip="Outil" display="} Klik hier" xr:uid="{EB4BAE90-7070-43AC-8E39-FE82BB6DEC96}"/>
    <hyperlink ref="B19" location="'1FR'!A1" tooltip="Note" display="} Cliquez ici" xr:uid="{506033C5-700E-44D8-849C-FCE322352169}"/>
    <hyperlink ref="F19" r:id="rId1" tooltip="Déductibilité frais de voiture - impôt des sociétés" xr:uid="{BD551FC4-083A-49AE-8493-408790D8B3E2}"/>
    <hyperlink ref="F21" r:id="rId2" tooltip="Contactez la rédaction" display="} e-mail à la rédaction" xr:uid="{047FE5E3-6B26-4CB2-8853-DD37EE046A69}"/>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3AEB2-4A11-4E3E-88C4-DB68975162E3}">
  <sheetPr codeName="Sheet7">
    <tabColor theme="3" tint="0.79998168889431442"/>
    <pageSetUpPr autoPageBreaks="0"/>
  </sheetPr>
  <dimension ref="A1:L175"/>
  <sheetViews>
    <sheetView showGridLines="0" showRowColHeaders="0" zoomScaleNormal="100" workbookViewId="0"/>
  </sheetViews>
  <sheetFormatPr defaultColWidth="9.125" defaultRowHeight="15.9" customHeight="1"/>
  <cols>
    <col min="1" max="1" width="5.75" style="7" customWidth="1"/>
    <col min="2" max="2" width="38.75" style="7" customWidth="1"/>
    <col min="3" max="5" width="29.25" style="7" customWidth="1"/>
    <col min="6" max="10" width="5.75" style="7" customWidth="1"/>
    <col min="11" max="16384" width="9.125" style="7"/>
  </cols>
  <sheetData>
    <row r="1" spans="1:11" ht="15.9" customHeight="1" thickBot="1"/>
    <row r="2" spans="1:11" ht="30" customHeight="1" thickBot="1">
      <c r="B2" s="350" t="s">
        <v>112</v>
      </c>
      <c r="C2" s="350"/>
      <c r="D2" s="350"/>
      <c r="E2" s="350"/>
      <c r="G2" s="174" t="s">
        <v>0</v>
      </c>
      <c r="H2" s="28" t="s">
        <v>1</v>
      </c>
      <c r="I2" s="27" t="s">
        <v>2</v>
      </c>
      <c r="J2" s="175" t="s">
        <v>3</v>
      </c>
      <c r="K2" s="25"/>
    </row>
    <row r="3" spans="1:11" ht="15.9" customHeight="1">
      <c r="B3" s="13" t="s">
        <v>35</v>
      </c>
      <c r="G3" s="348"/>
      <c r="H3" s="348"/>
      <c r="I3" s="348"/>
      <c r="J3" s="348"/>
      <c r="K3" s="24"/>
    </row>
    <row r="4" spans="1:11" ht="15.9" customHeight="1">
      <c r="A4" s="16"/>
      <c r="B4" s="64" t="s">
        <v>170</v>
      </c>
      <c r="F4" s="16"/>
      <c r="G4" s="349"/>
      <c r="H4" s="349"/>
      <c r="I4" s="349"/>
      <c r="J4" s="349"/>
    </row>
    <row r="5" spans="1:11" ht="15.9" customHeight="1">
      <c r="B5" s="72" t="s">
        <v>273</v>
      </c>
      <c r="G5" s="14"/>
      <c r="H5" s="14"/>
      <c r="I5" s="14"/>
      <c r="J5" s="14"/>
    </row>
    <row r="6" spans="1:11" ht="15.9" customHeight="1">
      <c r="B6" s="19"/>
      <c r="C6" s="20" t="s">
        <v>113</v>
      </c>
      <c r="D6" s="20" t="s">
        <v>114</v>
      </c>
      <c r="E6" s="20" t="s">
        <v>115</v>
      </c>
      <c r="G6" s="14"/>
      <c r="H6" s="14"/>
      <c r="I6" s="14"/>
      <c r="J6" s="14"/>
    </row>
    <row r="7" spans="1:11" ht="25.5" customHeight="1">
      <c r="B7" s="9" t="s">
        <v>117</v>
      </c>
      <c r="C7" s="18" t="s">
        <v>166</v>
      </c>
      <c r="D7" s="23">
        <v>0.75</v>
      </c>
      <c r="E7" s="23">
        <v>1</v>
      </c>
      <c r="G7" s="14"/>
      <c r="H7" s="14"/>
      <c r="I7" s="14"/>
      <c r="J7" s="14"/>
    </row>
    <row r="8" spans="1:11" ht="15.9" customHeight="1">
      <c r="A8" s="16"/>
      <c r="C8" s="157"/>
      <c r="D8" s="157"/>
      <c r="E8" s="157"/>
      <c r="F8" s="16"/>
      <c r="G8" s="14"/>
      <c r="H8" s="15"/>
      <c r="I8" s="15"/>
      <c r="J8" s="14"/>
    </row>
    <row r="9" spans="1:11" ht="15.9" customHeight="1">
      <c r="A9" s="16"/>
      <c r="B9" s="158" t="s">
        <v>169</v>
      </c>
      <c r="C9" s="159"/>
      <c r="D9" s="159"/>
      <c r="F9" s="16"/>
      <c r="G9" s="14"/>
      <c r="H9" s="15"/>
      <c r="I9" s="15"/>
      <c r="J9" s="14"/>
    </row>
    <row r="10" spans="1:11" ht="15.9" customHeight="1">
      <c r="A10" s="16"/>
      <c r="C10" s="20" t="s">
        <v>167</v>
      </c>
      <c r="D10" s="20" t="s">
        <v>168</v>
      </c>
      <c r="E10" s="20" t="s">
        <v>118</v>
      </c>
      <c r="F10" s="16"/>
      <c r="G10" s="14"/>
      <c r="H10" s="15"/>
      <c r="I10" s="15"/>
      <c r="J10" s="14"/>
    </row>
    <row r="11" spans="1:11" ht="15.9" customHeight="1">
      <c r="A11" s="16"/>
      <c r="C11" s="18" t="s">
        <v>143</v>
      </c>
      <c r="D11" s="18" t="s">
        <v>143</v>
      </c>
      <c r="E11" s="23">
        <v>1.2</v>
      </c>
      <c r="F11" s="16"/>
      <c r="G11" s="14"/>
      <c r="H11" s="15"/>
      <c r="I11" s="15"/>
      <c r="J11" s="14"/>
    </row>
    <row r="12" spans="1:11" ht="15.9" customHeight="1">
      <c r="A12" s="16"/>
      <c r="C12" s="18" t="s">
        <v>28</v>
      </c>
      <c r="D12" s="18" t="s">
        <v>28</v>
      </c>
      <c r="E12" s="23">
        <v>1</v>
      </c>
      <c r="F12" s="16"/>
      <c r="G12" s="14"/>
      <c r="H12" s="15"/>
      <c r="I12" s="15"/>
      <c r="J12" s="14"/>
    </row>
    <row r="13" spans="1:11" ht="15.9" customHeight="1">
      <c r="A13" s="16"/>
      <c r="C13" s="18" t="s">
        <v>27</v>
      </c>
      <c r="D13" s="18" t="s">
        <v>27</v>
      </c>
      <c r="E13" s="23">
        <v>0.9</v>
      </c>
      <c r="F13" s="16"/>
      <c r="G13" s="14"/>
      <c r="H13" s="15"/>
      <c r="I13" s="15"/>
      <c r="J13" s="14"/>
    </row>
    <row r="14" spans="1:11" ht="15.9" customHeight="1">
      <c r="A14" s="16"/>
      <c r="C14" s="18" t="s">
        <v>26</v>
      </c>
      <c r="D14" s="18" t="s">
        <v>25</v>
      </c>
      <c r="E14" s="23">
        <v>0.8</v>
      </c>
      <c r="F14" s="16"/>
      <c r="G14" s="14"/>
      <c r="H14" s="15"/>
      <c r="I14" s="15"/>
      <c r="J14" s="14"/>
    </row>
    <row r="15" spans="1:11" ht="15.9" customHeight="1">
      <c r="A15" s="16"/>
      <c r="C15" s="18" t="s">
        <v>24</v>
      </c>
      <c r="D15" s="18" t="s">
        <v>23</v>
      </c>
      <c r="E15" s="23">
        <v>0.75</v>
      </c>
      <c r="F15" s="16"/>
      <c r="G15" s="14"/>
      <c r="H15" s="15"/>
      <c r="I15" s="15"/>
      <c r="J15" s="14"/>
    </row>
    <row r="16" spans="1:11" ht="15.9" customHeight="1">
      <c r="A16" s="16"/>
      <c r="C16" s="18" t="s">
        <v>22</v>
      </c>
      <c r="D16" s="18" t="s">
        <v>21</v>
      </c>
      <c r="E16" s="23">
        <v>0.7</v>
      </c>
      <c r="F16" s="16"/>
      <c r="G16" s="14"/>
      <c r="H16" s="15"/>
      <c r="I16" s="15"/>
      <c r="J16" s="14"/>
    </row>
    <row r="17" spans="1:12" ht="15.9" customHeight="1">
      <c r="A17" s="16"/>
      <c r="C17" s="18" t="s">
        <v>20</v>
      </c>
      <c r="D17" s="18" t="s">
        <v>19</v>
      </c>
      <c r="E17" s="23">
        <v>0.6</v>
      </c>
      <c r="F17" s="16"/>
      <c r="G17" s="14"/>
      <c r="H17" s="15"/>
      <c r="I17" s="15"/>
      <c r="J17" s="14"/>
    </row>
    <row r="18" spans="1:12" ht="15.9" customHeight="1">
      <c r="A18" s="16"/>
      <c r="C18" s="18" t="s">
        <v>144</v>
      </c>
      <c r="D18" s="18" t="s">
        <v>145</v>
      </c>
      <c r="E18" s="23">
        <v>0.5</v>
      </c>
      <c r="F18" s="16"/>
      <c r="G18" s="14"/>
      <c r="H18" s="15"/>
      <c r="I18" s="15"/>
      <c r="J18" s="14"/>
    </row>
    <row r="19" spans="1:12" ht="15.9" customHeight="1">
      <c r="A19" s="16"/>
      <c r="B19" s="22"/>
      <c r="F19" s="16"/>
      <c r="G19" s="14"/>
      <c r="H19" s="15"/>
      <c r="I19" s="15"/>
      <c r="J19" s="14"/>
    </row>
    <row r="20" spans="1:12" ht="15.9" customHeight="1">
      <c r="A20" s="16"/>
      <c r="B20" s="72" t="s">
        <v>272</v>
      </c>
      <c r="C20" s="16"/>
      <c r="D20" s="16"/>
      <c r="E20" s="16"/>
      <c r="F20" s="16"/>
      <c r="G20" s="14"/>
      <c r="H20" s="15"/>
      <c r="I20" s="15"/>
      <c r="J20" s="14"/>
      <c r="L20" s="32"/>
    </row>
    <row r="21" spans="1:12" ht="15.9" customHeight="1">
      <c r="A21" s="16"/>
      <c r="B21" s="19"/>
      <c r="C21" s="20" t="s">
        <v>113</v>
      </c>
      <c r="D21" s="20" t="s">
        <v>114</v>
      </c>
      <c r="E21" s="16"/>
      <c r="F21" s="16"/>
      <c r="G21" s="14"/>
      <c r="H21" s="15"/>
      <c r="I21" s="15"/>
      <c r="J21" s="14"/>
      <c r="L21" s="32"/>
    </row>
    <row r="22" spans="1:12" ht="30" customHeight="1">
      <c r="A22" s="16"/>
      <c r="B22" s="9" t="s">
        <v>117</v>
      </c>
      <c r="C22" s="354" t="s">
        <v>174</v>
      </c>
      <c r="D22" s="355"/>
      <c r="E22" s="16"/>
      <c r="F22" s="16"/>
      <c r="G22" s="14"/>
      <c r="H22" s="15"/>
      <c r="I22" s="15"/>
      <c r="J22" s="14"/>
      <c r="L22" s="32"/>
    </row>
    <row r="23" spans="1:12" ht="15.75" customHeight="1">
      <c r="A23" s="16"/>
      <c r="B23" s="9" t="s">
        <v>171</v>
      </c>
      <c r="C23" s="352" t="s">
        <v>134</v>
      </c>
      <c r="D23" s="353"/>
      <c r="E23" s="16"/>
      <c r="F23" s="16"/>
      <c r="G23" s="14"/>
      <c r="H23" s="15"/>
      <c r="I23" s="15"/>
      <c r="J23" s="14"/>
      <c r="L23" s="32"/>
    </row>
    <row r="24" spans="1:12" ht="15.75" customHeight="1">
      <c r="A24" s="16"/>
      <c r="B24" s="9" t="s">
        <v>172</v>
      </c>
      <c r="C24" s="352" t="s">
        <v>135</v>
      </c>
      <c r="D24" s="353"/>
      <c r="E24" s="16"/>
      <c r="F24" s="16"/>
      <c r="G24" s="14"/>
      <c r="H24" s="15"/>
      <c r="I24" s="15"/>
      <c r="J24" s="14"/>
      <c r="L24" s="32"/>
    </row>
    <row r="25" spans="1:12" ht="15.9" customHeight="1">
      <c r="A25" s="16"/>
      <c r="B25" s="17"/>
      <c r="E25" s="16"/>
      <c r="F25" s="16"/>
      <c r="G25" s="15"/>
      <c r="H25" s="15"/>
      <c r="I25" s="15"/>
      <c r="J25" s="14"/>
      <c r="L25" s="32"/>
    </row>
    <row r="26" spans="1:12" ht="15.9" customHeight="1">
      <c r="A26" s="16"/>
      <c r="B26" s="158" t="s">
        <v>179</v>
      </c>
      <c r="C26" s="160" t="s">
        <v>175</v>
      </c>
      <c r="D26" s="159"/>
      <c r="E26" s="159"/>
      <c r="F26" s="16"/>
      <c r="G26" s="15"/>
      <c r="H26" s="15"/>
      <c r="I26" s="15"/>
      <c r="J26" s="14"/>
    </row>
    <row r="27" spans="1:12" ht="15.9" customHeight="1">
      <c r="A27" s="16"/>
      <c r="B27" s="159"/>
      <c r="C27" s="161"/>
      <c r="D27" s="162"/>
      <c r="E27" s="54"/>
      <c r="F27" s="16"/>
      <c r="G27" s="15"/>
      <c r="H27" s="15"/>
      <c r="I27" s="15"/>
      <c r="J27" s="14"/>
    </row>
    <row r="28" spans="1:12" ht="15.9" customHeight="1">
      <c r="A28" s="16"/>
      <c r="B28" s="9" t="s">
        <v>173</v>
      </c>
      <c r="C28" s="59" t="s">
        <v>176</v>
      </c>
      <c r="D28" s="58"/>
      <c r="E28" s="58"/>
      <c r="F28" s="16"/>
      <c r="G28" s="15"/>
      <c r="H28" s="15"/>
      <c r="I28" s="15"/>
      <c r="J28" s="14"/>
    </row>
    <row r="29" spans="1:12" ht="15.9" customHeight="1">
      <c r="A29" s="16"/>
      <c r="C29" s="163" t="s">
        <v>149</v>
      </c>
      <c r="D29" s="163"/>
      <c r="E29" s="163"/>
      <c r="F29" s="16"/>
      <c r="G29" s="15"/>
      <c r="H29" s="15"/>
      <c r="I29" s="15"/>
      <c r="J29" s="14"/>
    </row>
    <row r="30" spans="1:12" ht="15.9" customHeight="1">
      <c r="A30" s="16"/>
      <c r="C30" s="163" t="s">
        <v>147</v>
      </c>
      <c r="D30" s="163"/>
      <c r="E30" s="163"/>
      <c r="F30" s="16"/>
      <c r="G30" s="15"/>
      <c r="H30" s="15"/>
      <c r="I30" s="15"/>
      <c r="J30" s="14"/>
    </row>
    <row r="31" spans="1:12" ht="15.9" customHeight="1">
      <c r="A31" s="16"/>
      <c r="B31" s="351"/>
      <c r="C31" s="351"/>
      <c r="D31" s="351"/>
      <c r="E31" s="351"/>
      <c r="F31" s="16"/>
      <c r="G31" s="15"/>
      <c r="H31" s="15"/>
      <c r="I31" s="15"/>
      <c r="J31" s="14"/>
    </row>
    <row r="32" spans="1:12" ht="15.9" customHeight="1">
      <c r="A32" s="16"/>
      <c r="B32" s="9" t="s">
        <v>133</v>
      </c>
      <c r="C32" s="351" t="s">
        <v>177</v>
      </c>
      <c r="D32" s="351"/>
      <c r="E32" s="351"/>
      <c r="F32" s="16"/>
      <c r="G32" s="15"/>
      <c r="H32" s="15"/>
      <c r="I32" s="15"/>
      <c r="J32" s="14"/>
    </row>
    <row r="33" spans="1:12" ht="15.9" customHeight="1">
      <c r="A33" s="16"/>
      <c r="C33" s="351"/>
      <c r="D33" s="351"/>
      <c r="E33" s="351"/>
      <c r="F33" s="16"/>
      <c r="G33" s="15"/>
      <c r="H33" s="15"/>
      <c r="I33" s="15"/>
      <c r="J33" s="14"/>
    </row>
    <row r="34" spans="1:12" ht="75" customHeight="1">
      <c r="A34" s="16"/>
      <c r="C34" s="356" t="s">
        <v>178</v>
      </c>
      <c r="D34" s="356"/>
      <c r="E34" s="356"/>
      <c r="F34" s="16"/>
      <c r="G34" s="15"/>
      <c r="H34" s="15"/>
      <c r="I34" s="15"/>
      <c r="J34" s="14"/>
    </row>
    <row r="35" spans="1:12" ht="11.4">
      <c r="A35" s="16"/>
      <c r="C35" s="223"/>
      <c r="D35" s="223"/>
      <c r="E35" s="223"/>
      <c r="F35" s="16"/>
      <c r="G35" s="15"/>
      <c r="H35" s="15"/>
      <c r="I35" s="15"/>
      <c r="J35" s="14"/>
    </row>
    <row r="36" spans="1:12" s="31" customFormat="1" ht="17.25" customHeight="1">
      <c r="A36" s="16"/>
      <c r="B36" s="78" t="s">
        <v>274</v>
      </c>
      <c r="C36" s="358" t="s">
        <v>275</v>
      </c>
      <c r="D36" s="358"/>
      <c r="E36" s="358"/>
      <c r="F36" s="226"/>
      <c r="G36" s="228"/>
      <c r="H36" s="228"/>
      <c r="I36" s="228"/>
      <c r="J36" s="227"/>
    </row>
    <row r="37" spans="1:12" s="31" customFormat="1" ht="39.75" customHeight="1">
      <c r="A37" s="16"/>
      <c r="C37" s="358"/>
      <c r="D37" s="358"/>
      <c r="E37" s="358"/>
      <c r="F37" s="226"/>
      <c r="G37" s="228"/>
      <c r="H37" s="228"/>
      <c r="I37" s="228"/>
      <c r="J37" s="227"/>
    </row>
    <row r="38" spans="1:12" s="31" customFormat="1" ht="27" customHeight="1">
      <c r="A38" s="16"/>
      <c r="C38" s="359" t="s">
        <v>276</v>
      </c>
      <c r="D38" s="359"/>
      <c r="E38" s="359"/>
      <c r="F38" s="226"/>
      <c r="G38" s="228"/>
      <c r="H38" s="228"/>
      <c r="I38" s="228"/>
      <c r="J38" s="227"/>
    </row>
    <row r="39" spans="1:12" s="31" customFormat="1" ht="15.9" customHeight="1">
      <c r="A39" s="16"/>
      <c r="C39" s="360" t="s">
        <v>277</v>
      </c>
      <c r="D39" s="361"/>
      <c r="F39" s="226"/>
      <c r="G39" s="228"/>
      <c r="H39" s="228"/>
      <c r="I39" s="228"/>
      <c r="J39" s="227"/>
    </row>
    <row r="40" spans="1:12" s="31" customFormat="1" ht="15.9" customHeight="1">
      <c r="A40" s="16"/>
      <c r="C40" s="360" t="s">
        <v>278</v>
      </c>
      <c r="D40" s="361"/>
      <c r="F40" s="226"/>
      <c r="G40" s="228"/>
      <c r="H40" s="228"/>
      <c r="I40" s="228"/>
      <c r="J40" s="227"/>
    </row>
    <row r="41" spans="1:12" s="31" customFormat="1" ht="15.9" customHeight="1">
      <c r="A41" s="16"/>
      <c r="C41" s="360" t="s">
        <v>279</v>
      </c>
      <c r="D41" s="361"/>
      <c r="F41" s="226"/>
      <c r="G41" s="228"/>
      <c r="H41" s="228"/>
      <c r="I41" s="228"/>
      <c r="J41" s="227"/>
    </row>
    <row r="42" spans="1:12" s="31" customFormat="1" ht="15.9" customHeight="1">
      <c r="A42" s="16"/>
      <c r="C42" s="360" t="s">
        <v>280</v>
      </c>
      <c r="D42" s="361"/>
      <c r="F42" s="226"/>
      <c r="G42" s="228"/>
      <c r="H42" s="228"/>
      <c r="I42" s="228"/>
      <c r="J42" s="227"/>
    </row>
    <row r="43" spans="1:12" s="31" customFormat="1" ht="15.9" customHeight="1">
      <c r="A43" s="16"/>
      <c r="C43" s="360" t="s">
        <v>281</v>
      </c>
      <c r="D43" s="361"/>
      <c r="F43" s="226"/>
      <c r="G43" s="228"/>
      <c r="H43" s="228"/>
      <c r="I43" s="228"/>
      <c r="J43" s="227"/>
    </row>
    <row r="44" spans="1:12" s="31" customFormat="1" ht="15.9" customHeight="1">
      <c r="A44" s="16"/>
      <c r="C44" s="360" t="s">
        <v>282</v>
      </c>
      <c r="D44" s="361"/>
      <c r="F44" s="226"/>
      <c r="G44" s="228"/>
      <c r="H44" s="228"/>
      <c r="I44" s="228"/>
      <c r="J44" s="227"/>
    </row>
    <row r="45" spans="1:12" ht="15.9" customHeight="1">
      <c r="A45" s="16"/>
      <c r="F45" s="16"/>
      <c r="G45" s="15"/>
      <c r="H45" s="15"/>
      <c r="I45" s="15"/>
      <c r="J45" s="14"/>
    </row>
    <row r="46" spans="1:12" ht="15.9" customHeight="1">
      <c r="A46" s="16"/>
      <c r="B46" s="64" t="s">
        <v>142</v>
      </c>
      <c r="F46" s="16"/>
      <c r="G46" s="15"/>
      <c r="H46" s="15"/>
      <c r="I46" s="15"/>
      <c r="J46" s="14"/>
    </row>
    <row r="47" spans="1:12" ht="15.9" customHeight="1">
      <c r="A47" s="16"/>
      <c r="B47" s="72" t="s">
        <v>283</v>
      </c>
      <c r="F47" s="16"/>
      <c r="G47" s="15"/>
      <c r="H47" s="15"/>
      <c r="I47" s="15"/>
      <c r="J47" s="14"/>
    </row>
    <row r="48" spans="1:12" ht="15.9" customHeight="1">
      <c r="A48" s="16"/>
      <c r="B48" s="19"/>
      <c r="C48" s="20" t="s">
        <v>113</v>
      </c>
      <c r="D48" s="20" t="s">
        <v>114</v>
      </c>
      <c r="F48" s="16"/>
      <c r="G48" s="15"/>
      <c r="H48" s="15"/>
      <c r="I48" s="15"/>
      <c r="J48" s="14"/>
      <c r="L48" s="32"/>
    </row>
    <row r="49" spans="1:12" ht="30" customHeight="1">
      <c r="A49" s="16"/>
      <c r="B49" s="9" t="s">
        <v>117</v>
      </c>
      <c r="C49" s="354" t="s">
        <v>174</v>
      </c>
      <c r="D49" s="355"/>
      <c r="F49" s="16"/>
      <c r="G49" s="15"/>
      <c r="H49" s="15"/>
      <c r="I49" s="15"/>
      <c r="J49" s="14"/>
      <c r="L49" s="32"/>
    </row>
    <row r="50" spans="1:12" ht="22.5" customHeight="1">
      <c r="A50" s="16"/>
      <c r="B50" s="9" t="s">
        <v>171</v>
      </c>
      <c r="C50" s="352" t="s">
        <v>134</v>
      </c>
      <c r="D50" s="353"/>
      <c r="F50" s="16"/>
      <c r="G50" s="15"/>
      <c r="H50" s="15"/>
      <c r="I50" s="15"/>
      <c r="J50" s="14"/>
      <c r="L50" s="32"/>
    </row>
    <row r="51" spans="1:12" ht="22.5" customHeight="1">
      <c r="A51" s="16"/>
      <c r="B51" s="9" t="s">
        <v>172</v>
      </c>
      <c r="C51" s="352" t="s">
        <v>135</v>
      </c>
      <c r="D51" s="353"/>
      <c r="F51" s="16"/>
      <c r="G51" s="15"/>
      <c r="H51" s="15"/>
      <c r="I51" s="15"/>
      <c r="J51" s="14"/>
      <c r="L51" s="32"/>
    </row>
    <row r="52" spans="1:12" ht="15.9" customHeight="1">
      <c r="A52" s="16"/>
      <c r="B52" s="17"/>
      <c r="F52" s="16"/>
      <c r="G52" s="15"/>
      <c r="H52" s="15"/>
      <c r="I52" s="15"/>
      <c r="J52" s="14"/>
      <c r="L52" s="32"/>
    </row>
    <row r="53" spans="1:12" ht="15.9" customHeight="1">
      <c r="A53" s="16"/>
      <c r="B53" s="158" t="s">
        <v>179</v>
      </c>
      <c r="C53" s="160" t="s">
        <v>175</v>
      </c>
      <c r="D53" s="159"/>
      <c r="E53" s="159"/>
      <c r="F53" s="16"/>
      <c r="G53" s="15"/>
      <c r="H53" s="15"/>
      <c r="I53" s="15"/>
      <c r="J53" s="14"/>
    </row>
    <row r="54" spans="1:12" ht="15.9" customHeight="1">
      <c r="A54" s="16"/>
      <c r="B54" s="159"/>
      <c r="C54" s="160"/>
      <c r="D54" s="162"/>
      <c r="E54" s="54"/>
      <c r="F54" s="16"/>
      <c r="G54" s="15"/>
      <c r="H54" s="15"/>
      <c r="I54" s="15"/>
      <c r="J54" s="14"/>
    </row>
    <row r="55" spans="1:12" ht="15.9" customHeight="1">
      <c r="A55" s="16"/>
      <c r="B55" s="9" t="s">
        <v>173</v>
      </c>
      <c r="C55" s="59" t="s">
        <v>148</v>
      </c>
      <c r="D55" s="58"/>
      <c r="E55" s="58"/>
      <c r="F55" s="16"/>
      <c r="G55" s="15"/>
      <c r="H55" s="15"/>
      <c r="I55" s="15"/>
      <c r="J55" s="14"/>
    </row>
    <row r="56" spans="1:12" ht="15.9" customHeight="1">
      <c r="A56" s="16"/>
      <c r="C56" s="163" t="s">
        <v>149</v>
      </c>
      <c r="D56" s="163"/>
      <c r="E56" s="163"/>
      <c r="F56" s="16"/>
      <c r="G56" s="15"/>
      <c r="H56" s="15"/>
      <c r="I56" s="15"/>
      <c r="J56" s="14"/>
    </row>
    <row r="57" spans="1:12" ht="15.9" customHeight="1">
      <c r="A57" s="16"/>
      <c r="C57" s="163" t="s">
        <v>147</v>
      </c>
      <c r="D57" s="163"/>
      <c r="E57" s="163"/>
      <c r="F57" s="16"/>
      <c r="G57" s="15"/>
      <c r="H57" s="15"/>
      <c r="I57" s="15"/>
      <c r="J57" s="14"/>
    </row>
    <row r="58" spans="1:12" ht="15.9" customHeight="1">
      <c r="A58" s="16"/>
      <c r="B58" s="351"/>
      <c r="C58" s="351"/>
      <c r="D58" s="351"/>
      <c r="E58" s="351"/>
      <c r="F58" s="16"/>
      <c r="G58" s="15"/>
      <c r="H58" s="15"/>
      <c r="I58" s="15"/>
      <c r="J58" s="14"/>
    </row>
    <row r="59" spans="1:12" ht="15.9" customHeight="1">
      <c r="A59" s="16"/>
      <c r="B59" s="9" t="s">
        <v>133</v>
      </c>
      <c r="C59" s="351" t="s">
        <v>177</v>
      </c>
      <c r="D59" s="351"/>
      <c r="E59" s="351"/>
      <c r="F59" s="16"/>
      <c r="G59" s="15"/>
      <c r="H59" s="15"/>
      <c r="I59" s="15"/>
      <c r="J59" s="14"/>
    </row>
    <row r="60" spans="1:12" ht="15.9" customHeight="1">
      <c r="A60" s="16"/>
      <c r="C60" s="351"/>
      <c r="D60" s="351"/>
      <c r="E60" s="351"/>
      <c r="F60" s="16"/>
      <c r="G60" s="15"/>
      <c r="H60" s="15"/>
      <c r="I60" s="15"/>
      <c r="J60" s="14"/>
    </row>
    <row r="61" spans="1:12" ht="75" customHeight="1">
      <c r="A61" s="16"/>
      <c r="C61" s="356" t="s">
        <v>180</v>
      </c>
      <c r="D61" s="356"/>
      <c r="E61" s="356"/>
      <c r="F61" s="16"/>
      <c r="G61" s="15"/>
      <c r="H61" s="15"/>
      <c r="I61" s="15"/>
      <c r="J61" s="14"/>
    </row>
    <row r="62" spans="1:12" ht="15.9" customHeight="1">
      <c r="A62" s="16"/>
      <c r="C62" s="351" t="s">
        <v>181</v>
      </c>
      <c r="D62" s="351"/>
      <c r="E62" s="351"/>
      <c r="F62" s="16"/>
      <c r="G62" s="15"/>
      <c r="H62" s="15"/>
      <c r="I62" s="15"/>
      <c r="J62" s="14"/>
    </row>
    <row r="63" spans="1:12" ht="15.9" customHeight="1">
      <c r="A63" s="16"/>
      <c r="C63" s="351"/>
      <c r="D63" s="351"/>
      <c r="E63" s="351"/>
      <c r="F63" s="16"/>
      <c r="G63" s="15"/>
      <c r="H63" s="15"/>
      <c r="I63" s="15"/>
      <c r="J63" s="14"/>
    </row>
    <row r="64" spans="1:12" ht="15.9" customHeight="1">
      <c r="A64" s="16"/>
      <c r="F64" s="16"/>
      <c r="G64" s="15"/>
      <c r="H64" s="15"/>
      <c r="I64" s="15"/>
      <c r="J64" s="14"/>
    </row>
    <row r="65" spans="1:12" ht="15.9" customHeight="1">
      <c r="A65" s="16"/>
      <c r="B65" s="64" t="s">
        <v>182</v>
      </c>
      <c r="F65" s="16"/>
      <c r="G65" s="15"/>
      <c r="H65" s="15"/>
      <c r="I65" s="15"/>
      <c r="J65" s="14"/>
    </row>
    <row r="66" spans="1:12" ht="15.9" customHeight="1">
      <c r="A66" s="16"/>
      <c r="B66" s="72" t="s">
        <v>284</v>
      </c>
      <c r="F66" s="16"/>
      <c r="G66" s="15"/>
      <c r="H66" s="15"/>
      <c r="I66" s="15"/>
      <c r="J66" s="14"/>
    </row>
    <row r="67" spans="1:12" ht="15.9" customHeight="1">
      <c r="A67" s="16"/>
      <c r="B67" s="19"/>
      <c r="C67" s="20" t="s">
        <v>113</v>
      </c>
      <c r="D67" s="20" t="s">
        <v>114</v>
      </c>
      <c r="F67" s="16"/>
      <c r="G67" s="15"/>
      <c r="H67" s="15"/>
      <c r="I67" s="15"/>
      <c r="J67" s="14"/>
      <c r="L67" s="32"/>
    </row>
    <row r="68" spans="1:12" ht="22.5" customHeight="1">
      <c r="A68" s="16"/>
      <c r="B68" s="9" t="s">
        <v>117</v>
      </c>
      <c r="C68" s="364" t="s">
        <v>285</v>
      </c>
      <c r="D68" s="365"/>
      <c r="F68" s="16"/>
      <c r="G68" s="15"/>
      <c r="H68" s="15"/>
      <c r="I68" s="15"/>
      <c r="J68" s="14"/>
      <c r="L68" s="32"/>
    </row>
    <row r="69" spans="1:12" ht="22.5" customHeight="1">
      <c r="A69" s="16"/>
      <c r="B69" s="9" t="s">
        <v>171</v>
      </c>
      <c r="C69" s="366" t="s">
        <v>134</v>
      </c>
      <c r="D69" s="367"/>
      <c r="F69" s="16"/>
      <c r="G69" s="15"/>
      <c r="H69" s="15"/>
      <c r="I69" s="15"/>
      <c r="J69" s="14"/>
      <c r="L69" s="32"/>
    </row>
    <row r="70" spans="1:12" ht="22.5" customHeight="1">
      <c r="A70" s="16"/>
      <c r="B70" s="9" t="s">
        <v>172</v>
      </c>
      <c r="C70" s="366" t="s">
        <v>135</v>
      </c>
      <c r="D70" s="367"/>
      <c r="F70" s="16"/>
      <c r="G70" s="15"/>
      <c r="H70" s="15"/>
      <c r="I70" s="15"/>
      <c r="J70" s="14"/>
      <c r="L70" s="32"/>
    </row>
    <row r="71" spans="1:12" ht="15.9" customHeight="1">
      <c r="A71" s="16"/>
      <c r="B71" s="17"/>
      <c r="F71" s="16"/>
      <c r="G71" s="15"/>
      <c r="H71" s="15"/>
      <c r="I71" s="15"/>
      <c r="J71" s="14"/>
      <c r="L71" s="32"/>
    </row>
    <row r="72" spans="1:12" ht="15.9" customHeight="1">
      <c r="A72" s="16"/>
      <c r="B72" s="158" t="s">
        <v>179</v>
      </c>
      <c r="C72" s="160" t="s">
        <v>175</v>
      </c>
      <c r="D72" s="159"/>
      <c r="E72" s="159"/>
      <c r="F72" s="16"/>
      <c r="G72" s="15"/>
      <c r="H72" s="15"/>
      <c r="I72" s="15"/>
      <c r="J72" s="14"/>
    </row>
    <row r="73" spans="1:12" ht="15.9" customHeight="1">
      <c r="A73" s="16"/>
      <c r="B73" s="159"/>
      <c r="C73" s="160"/>
      <c r="D73" s="162"/>
      <c r="E73" s="54"/>
      <c r="F73" s="16"/>
      <c r="G73" s="15"/>
      <c r="H73" s="15"/>
      <c r="I73" s="15"/>
      <c r="J73" s="14"/>
    </row>
    <row r="74" spans="1:12" ht="15.9" customHeight="1">
      <c r="A74" s="16"/>
      <c r="B74" s="9" t="s">
        <v>173</v>
      </c>
      <c r="C74" s="59" t="s">
        <v>176</v>
      </c>
      <c r="D74" s="58"/>
      <c r="E74" s="58"/>
      <c r="F74" s="16"/>
      <c r="G74" s="15"/>
      <c r="H74" s="15"/>
      <c r="I74" s="15"/>
      <c r="J74" s="14"/>
    </row>
    <row r="75" spans="1:12" ht="15.9" customHeight="1">
      <c r="A75" s="16"/>
      <c r="C75" s="163" t="s">
        <v>149</v>
      </c>
      <c r="D75" s="163"/>
      <c r="E75" s="163"/>
      <c r="F75" s="16"/>
      <c r="G75" s="15"/>
      <c r="H75" s="15"/>
      <c r="I75" s="15"/>
      <c r="J75" s="14"/>
    </row>
    <row r="76" spans="1:12" ht="15.9" customHeight="1">
      <c r="A76" s="16"/>
      <c r="C76" s="163" t="s">
        <v>147</v>
      </c>
      <c r="D76" s="163"/>
      <c r="E76" s="163"/>
      <c r="F76" s="16"/>
      <c r="G76" s="15"/>
      <c r="H76" s="15"/>
      <c r="I76" s="15"/>
      <c r="J76" s="14"/>
    </row>
    <row r="77" spans="1:12" ht="15.9" customHeight="1">
      <c r="A77" s="16"/>
      <c r="B77" s="351"/>
      <c r="C77" s="351"/>
      <c r="D77" s="351"/>
      <c r="E77" s="351"/>
      <c r="F77" s="16"/>
      <c r="G77" s="15"/>
      <c r="H77" s="15"/>
      <c r="I77" s="15"/>
      <c r="J77" s="14"/>
    </row>
    <row r="78" spans="1:12" ht="15.9" customHeight="1">
      <c r="A78" s="16"/>
      <c r="B78" s="9" t="s">
        <v>133</v>
      </c>
      <c r="C78" s="362" t="s">
        <v>286</v>
      </c>
      <c r="D78" s="362"/>
      <c r="E78" s="362"/>
      <c r="F78" s="16"/>
      <c r="G78" s="15"/>
      <c r="H78" s="15"/>
      <c r="I78" s="15"/>
      <c r="J78" s="14"/>
    </row>
    <row r="79" spans="1:12" ht="15.9" customHeight="1">
      <c r="A79" s="16"/>
      <c r="B79" s="9"/>
      <c r="C79" s="362"/>
      <c r="D79" s="362"/>
      <c r="E79" s="362"/>
      <c r="F79" s="16"/>
      <c r="G79" s="15"/>
      <c r="H79" s="15"/>
      <c r="I79" s="15"/>
      <c r="J79" s="14"/>
    </row>
    <row r="80" spans="1:12" ht="15.9" customHeight="1">
      <c r="A80" s="16"/>
      <c r="C80" s="362" t="s">
        <v>287</v>
      </c>
      <c r="D80" s="362"/>
      <c r="E80" s="362"/>
      <c r="F80" s="16"/>
      <c r="G80" s="15"/>
      <c r="H80" s="15"/>
      <c r="I80" s="15"/>
      <c r="J80" s="14"/>
    </row>
    <row r="81" spans="1:12" ht="15.9" customHeight="1">
      <c r="A81" s="16"/>
      <c r="C81" s="362"/>
      <c r="D81" s="362"/>
      <c r="E81" s="362"/>
      <c r="F81" s="16"/>
      <c r="G81" s="15"/>
      <c r="H81" s="15"/>
      <c r="I81" s="15"/>
      <c r="J81" s="14"/>
    </row>
    <row r="82" spans="1:12" ht="79.5" customHeight="1">
      <c r="A82" s="16"/>
      <c r="C82" s="359" t="s">
        <v>180</v>
      </c>
      <c r="D82" s="359"/>
      <c r="E82" s="359"/>
      <c r="F82" s="16"/>
      <c r="G82" s="15"/>
      <c r="H82" s="15"/>
      <c r="I82" s="15"/>
      <c r="J82" s="14"/>
    </row>
    <row r="83" spans="1:12" ht="15.9" customHeight="1">
      <c r="A83" s="16"/>
      <c r="C83" s="351"/>
      <c r="D83" s="351"/>
      <c r="E83" s="351"/>
      <c r="F83" s="16"/>
      <c r="G83" s="15"/>
      <c r="H83" s="15"/>
      <c r="I83" s="15"/>
      <c r="J83" s="14"/>
    </row>
    <row r="84" spans="1:12" ht="15.9" customHeight="1">
      <c r="A84" s="16"/>
      <c r="B84" s="72" t="s">
        <v>288</v>
      </c>
      <c r="F84" s="16"/>
      <c r="G84" s="15"/>
      <c r="H84" s="15"/>
      <c r="I84" s="15"/>
      <c r="J84" s="14"/>
    </row>
    <row r="85" spans="1:12" ht="15.9" customHeight="1">
      <c r="A85" s="16"/>
      <c r="B85" s="19"/>
      <c r="C85" s="20" t="s">
        <v>113</v>
      </c>
      <c r="D85" s="20" t="s">
        <v>114</v>
      </c>
      <c r="F85" s="16"/>
      <c r="G85" s="15"/>
      <c r="H85" s="15"/>
      <c r="I85" s="15"/>
      <c r="J85" s="14"/>
      <c r="L85" s="32"/>
    </row>
    <row r="86" spans="1:12" ht="22.5" customHeight="1">
      <c r="A86" s="16"/>
      <c r="B86" s="9" t="s">
        <v>117</v>
      </c>
      <c r="C86" s="364" t="s">
        <v>285</v>
      </c>
      <c r="D86" s="365"/>
      <c r="F86" s="16"/>
      <c r="G86" s="15"/>
      <c r="H86" s="15"/>
      <c r="I86" s="15"/>
      <c r="J86" s="14"/>
      <c r="L86" s="32"/>
    </row>
    <row r="87" spans="1:12" ht="22.5" customHeight="1">
      <c r="A87" s="16"/>
      <c r="B87" s="9" t="s">
        <v>171</v>
      </c>
      <c r="C87" s="366" t="s">
        <v>146</v>
      </c>
      <c r="D87" s="367"/>
      <c r="F87" s="16"/>
      <c r="G87" s="15"/>
      <c r="H87" s="15"/>
      <c r="I87" s="15"/>
      <c r="J87" s="14"/>
      <c r="L87" s="32"/>
    </row>
    <row r="88" spans="1:12" ht="22.5" customHeight="1">
      <c r="A88" s="16"/>
      <c r="B88" s="9" t="s">
        <v>172</v>
      </c>
      <c r="C88" s="366" t="s">
        <v>289</v>
      </c>
      <c r="D88" s="367"/>
      <c r="F88" s="16"/>
      <c r="G88" s="15"/>
      <c r="H88" s="15"/>
      <c r="I88" s="15"/>
      <c r="J88" s="14"/>
      <c r="L88" s="32"/>
    </row>
    <row r="89" spans="1:12" ht="15.9" customHeight="1">
      <c r="A89" s="16"/>
      <c r="B89" s="17"/>
      <c r="F89" s="16"/>
      <c r="G89" s="15"/>
      <c r="H89" s="15"/>
      <c r="I89" s="15"/>
      <c r="J89" s="14"/>
      <c r="L89" s="32"/>
    </row>
    <row r="90" spans="1:12" ht="15.9" customHeight="1">
      <c r="A90" s="16"/>
      <c r="B90" s="158" t="s">
        <v>179</v>
      </c>
      <c r="C90" s="160" t="s">
        <v>175</v>
      </c>
      <c r="D90" s="159"/>
      <c r="E90" s="159"/>
      <c r="F90" s="16"/>
      <c r="G90" s="15"/>
      <c r="H90" s="15"/>
      <c r="I90" s="15"/>
      <c r="J90" s="14"/>
    </row>
    <row r="91" spans="1:12" ht="15.9" customHeight="1">
      <c r="A91" s="16"/>
      <c r="B91" s="159"/>
      <c r="C91" s="160"/>
      <c r="D91" s="162"/>
      <c r="E91" s="54"/>
      <c r="F91" s="16"/>
      <c r="G91" s="15"/>
      <c r="H91" s="15"/>
      <c r="I91" s="15"/>
      <c r="J91" s="14"/>
    </row>
    <row r="92" spans="1:12" ht="15.9" customHeight="1">
      <c r="A92" s="16"/>
      <c r="B92" s="9" t="s">
        <v>173</v>
      </c>
      <c r="C92" s="59" t="s">
        <v>176</v>
      </c>
      <c r="D92" s="58"/>
      <c r="E92" s="58"/>
      <c r="F92" s="16"/>
      <c r="G92" s="15"/>
      <c r="H92" s="15"/>
      <c r="I92" s="15"/>
      <c r="J92" s="14"/>
    </row>
    <row r="93" spans="1:12" ht="15.9" customHeight="1">
      <c r="A93" s="16"/>
      <c r="C93" s="163" t="s">
        <v>149</v>
      </c>
      <c r="D93" s="163"/>
      <c r="E93" s="163"/>
      <c r="F93" s="16"/>
      <c r="G93" s="15"/>
      <c r="H93" s="15"/>
      <c r="I93" s="15"/>
      <c r="J93" s="14"/>
    </row>
    <row r="94" spans="1:12" ht="15.9" customHeight="1">
      <c r="A94" s="16"/>
      <c r="C94" s="163" t="s">
        <v>147</v>
      </c>
      <c r="D94" s="163"/>
      <c r="E94" s="163"/>
      <c r="F94" s="16"/>
      <c r="G94" s="15"/>
      <c r="H94" s="15"/>
      <c r="I94" s="15"/>
      <c r="J94" s="14"/>
    </row>
    <row r="95" spans="1:12" ht="15.9" customHeight="1">
      <c r="A95" s="16"/>
      <c r="B95" s="351"/>
      <c r="C95" s="351"/>
      <c r="D95" s="351"/>
      <c r="E95" s="351"/>
      <c r="F95" s="16"/>
      <c r="G95" s="15"/>
      <c r="H95" s="15"/>
      <c r="I95" s="15"/>
      <c r="J95" s="14"/>
    </row>
    <row r="96" spans="1:12" ht="15.9" customHeight="1">
      <c r="A96" s="16"/>
      <c r="B96" s="9" t="s">
        <v>133</v>
      </c>
      <c r="C96" s="362" t="s">
        <v>290</v>
      </c>
      <c r="D96" s="362"/>
      <c r="E96" s="362"/>
      <c r="F96" s="16"/>
      <c r="G96" s="15"/>
      <c r="H96" s="15"/>
      <c r="I96" s="15"/>
      <c r="J96" s="14"/>
    </row>
    <row r="97" spans="1:12" ht="15.9" customHeight="1">
      <c r="A97" s="16"/>
      <c r="C97" s="362" t="s">
        <v>291</v>
      </c>
      <c r="D97" s="362"/>
      <c r="E97" s="362"/>
      <c r="F97" s="16"/>
      <c r="G97" s="15"/>
      <c r="H97" s="15"/>
      <c r="I97" s="15"/>
      <c r="J97" s="14"/>
    </row>
    <row r="98" spans="1:12" ht="15.9" customHeight="1">
      <c r="A98" s="16"/>
      <c r="C98" s="362"/>
      <c r="D98" s="362"/>
      <c r="E98" s="362"/>
      <c r="F98" s="16"/>
      <c r="G98" s="15"/>
      <c r="H98" s="15"/>
      <c r="I98" s="15"/>
      <c r="J98" s="14"/>
    </row>
    <row r="99" spans="1:12" ht="79.5" customHeight="1">
      <c r="A99" s="16"/>
      <c r="C99" s="363" t="s">
        <v>324</v>
      </c>
      <c r="D99" s="363"/>
      <c r="E99" s="363"/>
      <c r="F99" s="16"/>
      <c r="G99" s="15"/>
      <c r="H99" s="15"/>
      <c r="I99" s="15"/>
      <c r="J99" s="14"/>
    </row>
    <row r="100" spans="1:12" ht="15.9" customHeight="1">
      <c r="A100" s="16"/>
      <c r="C100" s="351"/>
      <c r="D100" s="351"/>
      <c r="E100" s="351"/>
      <c r="F100" s="16"/>
      <c r="G100" s="15"/>
      <c r="H100" s="15"/>
      <c r="I100" s="15"/>
      <c r="J100" s="14"/>
    </row>
    <row r="101" spans="1:12" ht="15.9" customHeight="1">
      <c r="A101" s="16"/>
      <c r="B101" s="72" t="s">
        <v>292</v>
      </c>
      <c r="F101" s="16"/>
      <c r="G101" s="15"/>
      <c r="H101" s="15"/>
      <c r="I101" s="15"/>
      <c r="J101" s="14"/>
    </row>
    <row r="102" spans="1:12" ht="15.9" customHeight="1">
      <c r="A102" s="16"/>
      <c r="B102" s="73"/>
      <c r="C102" s="20" t="s">
        <v>113</v>
      </c>
      <c r="D102" s="20" t="s">
        <v>114</v>
      </c>
      <c r="F102" s="16"/>
      <c r="G102" s="15"/>
      <c r="H102" s="15"/>
      <c r="I102" s="15"/>
      <c r="J102" s="14"/>
      <c r="L102" s="32"/>
    </row>
    <row r="103" spans="1:12" ht="22.5" customHeight="1">
      <c r="A103" s="16"/>
      <c r="B103" s="9" t="s">
        <v>117</v>
      </c>
      <c r="C103" s="364" t="s">
        <v>285</v>
      </c>
      <c r="D103" s="365"/>
      <c r="F103" s="16"/>
      <c r="G103" s="15"/>
      <c r="H103" s="15"/>
      <c r="I103" s="15"/>
      <c r="J103" s="14"/>
      <c r="L103" s="32"/>
    </row>
    <row r="104" spans="1:12" ht="22.5" customHeight="1">
      <c r="A104" s="16"/>
      <c r="B104" s="9" t="s">
        <v>171</v>
      </c>
      <c r="C104" s="366" t="s">
        <v>146</v>
      </c>
      <c r="D104" s="367"/>
      <c r="F104" s="16"/>
      <c r="G104" s="15"/>
      <c r="H104" s="15"/>
      <c r="I104" s="15"/>
      <c r="J104" s="14"/>
      <c r="L104" s="32"/>
    </row>
    <row r="105" spans="1:12" ht="22.5" customHeight="1">
      <c r="A105" s="16"/>
      <c r="B105" s="9" t="s">
        <v>172</v>
      </c>
      <c r="C105" s="366" t="s">
        <v>293</v>
      </c>
      <c r="D105" s="367"/>
      <c r="F105" s="16"/>
      <c r="G105" s="15"/>
      <c r="H105" s="15"/>
      <c r="I105" s="15"/>
      <c r="J105" s="14"/>
      <c r="L105" s="32"/>
    </row>
    <row r="106" spans="1:12" ht="15.9" customHeight="1">
      <c r="A106" s="16"/>
      <c r="B106" s="17"/>
      <c r="F106" s="16"/>
      <c r="G106" s="15"/>
      <c r="H106" s="15"/>
      <c r="I106" s="15"/>
      <c r="J106" s="14"/>
      <c r="L106" s="32"/>
    </row>
    <row r="107" spans="1:12" ht="15.9" customHeight="1">
      <c r="A107" s="16"/>
      <c r="B107" s="158" t="s">
        <v>179</v>
      </c>
      <c r="C107" s="160" t="s">
        <v>175</v>
      </c>
      <c r="D107" s="159"/>
      <c r="E107" s="159"/>
      <c r="F107" s="16"/>
      <c r="G107" s="15"/>
      <c r="H107" s="15"/>
      <c r="I107" s="15"/>
      <c r="J107" s="14"/>
    </row>
    <row r="108" spans="1:12" ht="15.9" customHeight="1">
      <c r="A108" s="16"/>
      <c r="B108" s="159"/>
      <c r="C108" s="160"/>
      <c r="D108" s="162"/>
      <c r="E108" s="54"/>
      <c r="F108" s="16"/>
      <c r="G108" s="15"/>
      <c r="H108" s="15"/>
      <c r="I108" s="15"/>
      <c r="J108" s="14"/>
    </row>
    <row r="109" spans="1:12" ht="15.9" customHeight="1">
      <c r="A109" s="16"/>
      <c r="B109" s="9" t="s">
        <v>173</v>
      </c>
      <c r="C109" s="59" t="s">
        <v>176</v>
      </c>
      <c r="D109" s="58"/>
      <c r="E109" s="58"/>
      <c r="F109" s="16"/>
      <c r="G109" s="15"/>
      <c r="H109" s="15"/>
      <c r="I109" s="15"/>
      <c r="J109" s="14"/>
    </row>
    <row r="110" spans="1:12" ht="15.9" customHeight="1">
      <c r="A110" s="16"/>
      <c r="C110" s="163" t="s">
        <v>149</v>
      </c>
      <c r="D110" s="163"/>
      <c r="E110" s="163"/>
      <c r="F110" s="16"/>
      <c r="G110" s="15"/>
      <c r="H110" s="15"/>
      <c r="I110" s="15"/>
      <c r="J110" s="14"/>
    </row>
    <row r="111" spans="1:12" ht="15.9" customHeight="1">
      <c r="A111" s="16"/>
      <c r="C111" s="163" t="s">
        <v>147</v>
      </c>
      <c r="D111" s="163"/>
      <c r="E111" s="163"/>
      <c r="F111" s="16"/>
      <c r="G111" s="15"/>
      <c r="H111" s="15"/>
      <c r="I111" s="15"/>
      <c r="J111" s="14"/>
    </row>
    <row r="112" spans="1:12" ht="15.9" customHeight="1">
      <c r="A112" s="16"/>
      <c r="B112" s="351"/>
      <c r="C112" s="351"/>
      <c r="D112" s="351"/>
      <c r="E112" s="351"/>
      <c r="F112" s="16"/>
      <c r="G112" s="15"/>
      <c r="H112" s="15"/>
      <c r="I112" s="15"/>
      <c r="J112" s="14"/>
    </row>
    <row r="113" spans="1:12" ht="15.9" customHeight="1">
      <c r="A113" s="16"/>
      <c r="B113" s="9" t="s">
        <v>133</v>
      </c>
      <c r="C113" s="362" t="s">
        <v>316</v>
      </c>
      <c r="D113" s="362"/>
      <c r="E113" s="362"/>
      <c r="F113" s="16"/>
      <c r="G113" s="15"/>
      <c r="H113" s="15"/>
      <c r="I113" s="15"/>
      <c r="J113" s="14"/>
    </row>
    <row r="114" spans="1:12" ht="15.9" customHeight="1">
      <c r="A114" s="16"/>
      <c r="C114" s="362" t="s">
        <v>317</v>
      </c>
      <c r="D114" s="362"/>
      <c r="E114" s="362"/>
      <c r="F114" s="16"/>
      <c r="G114" s="15"/>
      <c r="H114" s="15"/>
      <c r="I114" s="15"/>
      <c r="J114" s="14"/>
    </row>
    <row r="115" spans="1:12" ht="15.9" customHeight="1">
      <c r="A115" s="16"/>
      <c r="C115" s="362"/>
      <c r="D115" s="362"/>
      <c r="E115" s="362"/>
      <c r="F115" s="16"/>
      <c r="G115" s="15"/>
      <c r="H115" s="15"/>
      <c r="I115" s="15"/>
      <c r="J115" s="14"/>
    </row>
    <row r="116" spans="1:12" ht="79.5" customHeight="1">
      <c r="A116" s="16"/>
      <c r="C116" s="363" t="s">
        <v>324</v>
      </c>
      <c r="D116" s="363"/>
      <c r="E116" s="363"/>
      <c r="F116" s="16"/>
      <c r="G116" s="15"/>
      <c r="H116" s="15"/>
      <c r="I116" s="15"/>
      <c r="J116" s="14"/>
    </row>
    <row r="117" spans="1:12" ht="15.9" customHeight="1">
      <c r="B117" s="64"/>
      <c r="G117" s="15"/>
      <c r="H117" s="15"/>
      <c r="I117" s="15"/>
      <c r="J117" s="14"/>
    </row>
    <row r="118" spans="1:12" ht="15.9" customHeight="1">
      <c r="A118" s="16"/>
      <c r="B118" s="72" t="s">
        <v>150</v>
      </c>
      <c r="F118" s="16"/>
      <c r="G118" s="15"/>
      <c r="H118" s="15"/>
      <c r="I118" s="15"/>
      <c r="J118" s="14"/>
    </row>
    <row r="119" spans="1:12" ht="15.9" customHeight="1">
      <c r="A119" s="16"/>
      <c r="B119" s="19"/>
      <c r="C119" s="20" t="s">
        <v>113</v>
      </c>
      <c r="D119" s="20" t="s">
        <v>114</v>
      </c>
      <c r="F119" s="16"/>
      <c r="G119" s="71" t="s">
        <v>97</v>
      </c>
      <c r="H119" s="15"/>
      <c r="I119" s="15"/>
      <c r="J119" s="14"/>
      <c r="L119" s="32"/>
    </row>
    <row r="120" spans="1:12" ht="22.5" customHeight="1">
      <c r="A120" s="16"/>
      <c r="B120" s="9" t="s">
        <v>117</v>
      </c>
      <c r="C120" s="364" t="s">
        <v>285</v>
      </c>
      <c r="D120" s="365"/>
      <c r="F120" s="16"/>
      <c r="G120" s="109" t="s">
        <v>106</v>
      </c>
      <c r="H120" s="15"/>
      <c r="I120" s="15"/>
      <c r="J120" s="14"/>
      <c r="L120" s="32"/>
    </row>
    <row r="121" spans="1:12" ht="22.5" customHeight="1">
      <c r="A121" s="16"/>
      <c r="B121" s="9" t="s">
        <v>171</v>
      </c>
      <c r="C121" s="366" t="s">
        <v>146</v>
      </c>
      <c r="D121" s="367"/>
      <c r="F121" s="16"/>
      <c r="G121" s="15"/>
      <c r="H121" s="15"/>
      <c r="I121" s="15"/>
      <c r="J121" s="14"/>
      <c r="L121" s="32"/>
    </row>
    <row r="122" spans="1:12" ht="22.5" customHeight="1">
      <c r="A122" s="16"/>
      <c r="B122" s="9" t="s">
        <v>172</v>
      </c>
      <c r="C122" s="366" t="s">
        <v>294</v>
      </c>
      <c r="D122" s="367"/>
      <c r="F122" s="16"/>
      <c r="G122" s="15"/>
      <c r="H122" s="15"/>
      <c r="I122" s="15"/>
      <c r="J122" s="14"/>
      <c r="L122" s="32"/>
    </row>
    <row r="123" spans="1:12" ht="15.9" customHeight="1">
      <c r="A123" s="16"/>
      <c r="B123" s="17"/>
      <c r="F123" s="16"/>
      <c r="G123" s="15"/>
      <c r="H123" s="15"/>
      <c r="I123" s="15"/>
      <c r="J123" s="14"/>
      <c r="L123" s="32"/>
    </row>
    <row r="124" spans="1:12" ht="15.9" customHeight="1">
      <c r="A124" s="16"/>
      <c r="B124" s="158" t="s">
        <v>179</v>
      </c>
      <c r="C124" s="160" t="s">
        <v>175</v>
      </c>
      <c r="D124" s="159"/>
      <c r="E124" s="159"/>
      <c r="F124" s="16"/>
      <c r="G124" s="15"/>
      <c r="H124" s="15"/>
      <c r="I124" s="15"/>
      <c r="J124" s="14"/>
    </row>
    <row r="125" spans="1:12" ht="15.9" customHeight="1">
      <c r="A125" s="16"/>
      <c r="B125" s="159"/>
      <c r="C125" s="160"/>
      <c r="D125" s="162"/>
      <c r="E125" s="54"/>
      <c r="F125" s="16"/>
      <c r="G125" s="15"/>
      <c r="H125" s="15"/>
      <c r="I125" s="15"/>
      <c r="J125" s="14"/>
    </row>
    <row r="126" spans="1:12" ht="15.9" customHeight="1">
      <c r="A126" s="16"/>
      <c r="B126" s="9" t="s">
        <v>173</v>
      </c>
      <c r="C126" s="59" t="s">
        <v>176</v>
      </c>
      <c r="D126" s="58"/>
      <c r="E126" s="58"/>
      <c r="F126" s="16"/>
      <c r="G126" s="15"/>
      <c r="H126" s="15"/>
      <c r="I126" s="15"/>
      <c r="J126" s="14"/>
    </row>
    <row r="127" spans="1:12" ht="15.9" customHeight="1">
      <c r="A127" s="16"/>
      <c r="C127" s="163" t="s">
        <v>149</v>
      </c>
      <c r="D127" s="163"/>
      <c r="E127" s="163"/>
      <c r="F127" s="16"/>
      <c r="G127" s="15"/>
      <c r="H127" s="15"/>
      <c r="I127" s="15"/>
      <c r="J127" s="14"/>
    </row>
    <row r="128" spans="1:12" ht="15.9" customHeight="1">
      <c r="A128" s="16"/>
      <c r="C128" s="163" t="s">
        <v>147</v>
      </c>
      <c r="D128" s="163"/>
      <c r="E128" s="163"/>
      <c r="F128" s="16"/>
      <c r="G128" s="15"/>
      <c r="H128" s="15"/>
      <c r="I128" s="15"/>
      <c r="J128" s="14"/>
    </row>
    <row r="129" spans="1:12" ht="15.9" customHeight="1">
      <c r="A129" s="16"/>
      <c r="B129" s="351"/>
      <c r="C129" s="351"/>
      <c r="D129" s="351"/>
      <c r="E129" s="351"/>
      <c r="F129" s="16"/>
      <c r="G129" s="15"/>
      <c r="H129" s="15"/>
      <c r="I129" s="15"/>
      <c r="J129" s="14"/>
    </row>
    <row r="130" spans="1:12" ht="15.9" customHeight="1">
      <c r="A130" s="16"/>
      <c r="B130" s="9" t="s">
        <v>133</v>
      </c>
      <c r="C130" s="362" t="s">
        <v>316</v>
      </c>
      <c r="D130" s="362"/>
      <c r="E130" s="362"/>
      <c r="F130" s="16"/>
      <c r="G130" s="15"/>
      <c r="H130" s="15"/>
      <c r="I130" s="15"/>
      <c r="J130" s="14"/>
    </row>
    <row r="131" spans="1:12" ht="15.9" customHeight="1">
      <c r="A131" s="16"/>
      <c r="C131" s="362" t="s">
        <v>322</v>
      </c>
      <c r="D131" s="362"/>
      <c r="E131" s="362"/>
      <c r="F131" s="16"/>
      <c r="G131" s="15"/>
      <c r="H131" s="15"/>
      <c r="I131" s="15"/>
      <c r="J131" s="14"/>
    </row>
    <row r="132" spans="1:12" ht="15.9" customHeight="1">
      <c r="A132" s="16"/>
      <c r="C132" s="362"/>
      <c r="D132" s="362"/>
      <c r="E132" s="362"/>
      <c r="F132" s="16"/>
      <c r="G132" s="15"/>
      <c r="H132" s="15"/>
      <c r="I132" s="15"/>
      <c r="J132" s="14"/>
    </row>
    <row r="133" spans="1:12" ht="79.5" customHeight="1">
      <c r="A133" s="16"/>
      <c r="C133" s="363" t="s">
        <v>324</v>
      </c>
      <c r="D133" s="363"/>
      <c r="E133" s="363"/>
      <c r="F133" s="16"/>
      <c r="G133" s="15"/>
      <c r="H133" s="15"/>
      <c r="I133" s="15"/>
      <c r="J133" s="14"/>
    </row>
    <row r="134" spans="1:12" ht="15.9" customHeight="1">
      <c r="B134" s="64"/>
      <c r="G134" s="15"/>
      <c r="H134" s="15"/>
      <c r="I134" s="15"/>
      <c r="J134" s="14"/>
    </row>
    <row r="135" spans="1:12" ht="15.9" customHeight="1">
      <c r="A135" s="16"/>
      <c r="B135" s="72" t="s">
        <v>295</v>
      </c>
      <c r="F135" s="16"/>
      <c r="G135" s="15"/>
      <c r="H135" s="15"/>
      <c r="I135" s="15"/>
      <c r="J135" s="14"/>
    </row>
    <row r="136" spans="1:12" s="31" customFormat="1" ht="15.9" customHeight="1">
      <c r="A136" s="226"/>
      <c r="B136" s="241"/>
      <c r="C136" s="230" t="s">
        <v>113</v>
      </c>
      <c r="D136" s="230" t="s">
        <v>114</v>
      </c>
      <c r="F136" s="226"/>
      <c r="G136" s="228"/>
      <c r="H136" s="228"/>
      <c r="I136" s="228"/>
      <c r="J136" s="227"/>
      <c r="L136" s="232"/>
    </row>
    <row r="137" spans="1:12" s="31" customFormat="1" ht="22.5" customHeight="1">
      <c r="A137" s="226"/>
      <c r="B137" s="233" t="s">
        <v>117</v>
      </c>
      <c r="C137" s="364" t="s">
        <v>285</v>
      </c>
      <c r="D137" s="365"/>
      <c r="F137" s="226"/>
      <c r="G137" s="228"/>
      <c r="H137" s="228"/>
      <c r="I137" s="228"/>
      <c r="J137" s="227"/>
      <c r="L137" s="232"/>
    </row>
    <row r="138" spans="1:12" s="31" customFormat="1" ht="22.5" customHeight="1">
      <c r="A138" s="226"/>
      <c r="B138" s="233" t="s">
        <v>171</v>
      </c>
      <c r="C138" s="366" t="s">
        <v>146</v>
      </c>
      <c r="D138" s="367"/>
      <c r="F138" s="226"/>
      <c r="G138" s="228"/>
      <c r="H138" s="228"/>
      <c r="I138" s="228"/>
      <c r="J138" s="227"/>
      <c r="L138" s="232"/>
    </row>
    <row r="139" spans="1:12" s="31" customFormat="1" ht="22.5" customHeight="1">
      <c r="A139" s="226"/>
      <c r="B139" s="233" t="s">
        <v>172</v>
      </c>
      <c r="C139" s="366" t="s">
        <v>296</v>
      </c>
      <c r="D139" s="367"/>
      <c r="F139" s="226"/>
      <c r="G139" s="228"/>
      <c r="H139" s="228"/>
      <c r="I139" s="228"/>
      <c r="J139" s="227"/>
      <c r="L139" s="232"/>
    </row>
    <row r="140" spans="1:12" s="31" customFormat="1" ht="15.9" customHeight="1">
      <c r="A140" s="226"/>
      <c r="B140" s="236"/>
      <c r="F140" s="226"/>
      <c r="G140" s="228"/>
      <c r="H140" s="228"/>
      <c r="I140" s="228"/>
      <c r="J140" s="227"/>
      <c r="L140" s="232"/>
    </row>
    <row r="141" spans="1:12" s="31" customFormat="1" ht="15.9" customHeight="1">
      <c r="A141" s="226"/>
      <c r="B141" s="158" t="s">
        <v>179</v>
      </c>
      <c r="C141" s="160" t="s">
        <v>175</v>
      </c>
      <c r="D141" s="239"/>
      <c r="E141" s="239"/>
      <c r="F141" s="226"/>
      <c r="G141" s="228"/>
      <c r="H141" s="228"/>
      <c r="I141" s="228"/>
      <c r="J141" s="227"/>
    </row>
    <row r="142" spans="1:12" s="31" customFormat="1" ht="15.9" customHeight="1">
      <c r="A142" s="226"/>
      <c r="B142" s="159"/>
      <c r="C142" s="160"/>
      <c r="D142" s="240"/>
      <c r="E142" s="54"/>
      <c r="F142" s="226"/>
      <c r="G142" s="228"/>
      <c r="H142" s="228"/>
      <c r="I142" s="228"/>
      <c r="J142" s="227"/>
    </row>
    <row r="143" spans="1:12" s="31" customFormat="1" ht="15.9" customHeight="1">
      <c r="A143" s="226"/>
      <c r="B143" s="9" t="s">
        <v>173</v>
      </c>
      <c r="C143" s="59" t="s">
        <v>176</v>
      </c>
      <c r="D143" s="240"/>
      <c r="E143" s="54"/>
      <c r="F143" s="226"/>
      <c r="G143" s="228"/>
      <c r="H143" s="228"/>
      <c r="I143" s="228"/>
      <c r="J143" s="227"/>
    </row>
    <row r="144" spans="1:12" s="31" customFormat="1" ht="15.9" customHeight="1">
      <c r="A144" s="226"/>
      <c r="B144" s="7"/>
      <c r="C144" s="163" t="s">
        <v>149</v>
      </c>
      <c r="D144" s="240"/>
      <c r="E144" s="54"/>
      <c r="F144" s="226"/>
      <c r="G144" s="228"/>
      <c r="H144" s="228"/>
      <c r="I144" s="228"/>
      <c r="J144" s="227"/>
    </row>
    <row r="145" spans="1:12" s="31" customFormat="1" ht="15.9" customHeight="1">
      <c r="A145" s="226"/>
      <c r="B145" s="7"/>
      <c r="C145" s="163" t="s">
        <v>147</v>
      </c>
      <c r="D145" s="240"/>
      <c r="E145" s="54"/>
      <c r="F145" s="226"/>
      <c r="G145" s="228"/>
      <c r="H145" s="228"/>
      <c r="I145" s="228"/>
      <c r="J145" s="227"/>
    </row>
    <row r="146" spans="1:12" s="31" customFormat="1" ht="15.9" customHeight="1">
      <c r="A146" s="226"/>
      <c r="B146" s="7"/>
      <c r="C146" s="163"/>
      <c r="D146" s="240"/>
      <c r="E146" s="54"/>
      <c r="F146" s="226"/>
      <c r="G146" s="228"/>
      <c r="H146" s="228"/>
      <c r="I146" s="228"/>
      <c r="J146" s="227"/>
    </row>
    <row r="147" spans="1:12" s="31" customFormat="1" ht="15.9" customHeight="1">
      <c r="A147" s="226"/>
      <c r="B147" s="233" t="s">
        <v>133</v>
      </c>
      <c r="C147" s="362" t="s">
        <v>316</v>
      </c>
      <c r="D147" s="362"/>
      <c r="E147" s="362"/>
      <c r="F147" s="226"/>
      <c r="G147" s="228"/>
      <c r="H147" s="228"/>
      <c r="I147" s="228"/>
      <c r="J147" s="227"/>
    </row>
    <row r="148" spans="1:12" s="31" customFormat="1" ht="15.9" customHeight="1">
      <c r="A148" s="226"/>
      <c r="C148" s="362" t="s">
        <v>320</v>
      </c>
      <c r="D148" s="362"/>
      <c r="E148" s="362"/>
      <c r="F148" s="226"/>
      <c r="G148" s="228"/>
      <c r="H148" s="228"/>
      <c r="I148" s="228"/>
      <c r="J148" s="227"/>
    </row>
    <row r="149" spans="1:12" s="31" customFormat="1" ht="15.9" customHeight="1">
      <c r="A149" s="226"/>
      <c r="C149" s="362"/>
      <c r="D149" s="362"/>
      <c r="E149" s="362"/>
      <c r="F149" s="226"/>
      <c r="G149" s="228"/>
      <c r="H149" s="228"/>
      <c r="I149" s="228"/>
      <c r="J149" s="227"/>
    </row>
    <row r="150" spans="1:12" s="31" customFormat="1" ht="82.5" customHeight="1">
      <c r="A150" s="226"/>
      <c r="C150" s="363" t="s">
        <v>324</v>
      </c>
      <c r="D150" s="363"/>
      <c r="E150" s="363"/>
      <c r="F150" s="226"/>
      <c r="G150" s="228"/>
      <c r="H150" s="228"/>
      <c r="I150" s="228"/>
      <c r="J150" s="227"/>
    </row>
    <row r="151" spans="1:12" s="31" customFormat="1" ht="15.75" customHeight="1">
      <c r="A151" s="226"/>
      <c r="F151" s="226"/>
      <c r="G151" s="228"/>
      <c r="H151" s="228"/>
      <c r="I151" s="228"/>
      <c r="J151" s="227"/>
    </row>
    <row r="152" spans="1:12" ht="15.9" customHeight="1">
      <c r="B152" s="64" t="s">
        <v>183</v>
      </c>
      <c r="G152" s="15"/>
      <c r="H152" s="15"/>
      <c r="I152" s="15"/>
      <c r="J152" s="14"/>
    </row>
    <row r="153" spans="1:12" s="31" customFormat="1" ht="15.9" customHeight="1">
      <c r="B153" s="225" t="s">
        <v>297</v>
      </c>
      <c r="G153" s="228"/>
      <c r="H153" s="228"/>
      <c r="I153" s="228"/>
      <c r="J153" s="227"/>
    </row>
    <row r="154" spans="1:12" s="31" customFormat="1" ht="15.9" customHeight="1">
      <c r="A154" s="226"/>
      <c r="B154" s="241"/>
      <c r="C154" s="230" t="s">
        <v>113</v>
      </c>
      <c r="D154" s="230" t="s">
        <v>114</v>
      </c>
      <c r="F154" s="226"/>
      <c r="G154" s="228"/>
      <c r="H154" s="228"/>
      <c r="I154" s="228"/>
      <c r="J154" s="227"/>
      <c r="L154" s="232"/>
    </row>
    <row r="155" spans="1:12" s="31" customFormat="1" ht="15.75" customHeight="1">
      <c r="A155" s="226"/>
      <c r="B155" s="233" t="s">
        <v>117</v>
      </c>
      <c r="C155" s="62">
        <v>0</v>
      </c>
      <c r="D155" s="62">
        <v>0</v>
      </c>
      <c r="F155" s="226"/>
      <c r="G155" s="228"/>
      <c r="H155" s="228"/>
      <c r="I155" s="228"/>
      <c r="J155" s="227"/>
      <c r="L155" s="232"/>
    </row>
    <row r="156" spans="1:12" s="31" customFormat="1" ht="15.9" customHeight="1">
      <c r="A156" s="226"/>
      <c r="B156" s="236"/>
      <c r="F156" s="226"/>
      <c r="G156" s="228"/>
      <c r="H156" s="228"/>
      <c r="I156" s="228"/>
      <c r="J156" s="227"/>
      <c r="L156" s="232"/>
    </row>
    <row r="157" spans="1:12" s="31" customFormat="1" ht="15.9" customHeight="1">
      <c r="B157" s="285" t="s">
        <v>298</v>
      </c>
      <c r="G157" s="228"/>
      <c r="H157" s="228"/>
      <c r="I157" s="228"/>
      <c r="J157" s="227"/>
    </row>
    <row r="158" spans="1:12" s="31" customFormat="1" ht="15.9" customHeight="1">
      <c r="B158" s="241"/>
      <c r="C158" s="230" t="s">
        <v>113</v>
      </c>
      <c r="D158" s="230" t="s">
        <v>114</v>
      </c>
      <c r="E158" s="230" t="s">
        <v>299</v>
      </c>
      <c r="G158" s="228"/>
      <c r="H158" s="228"/>
      <c r="I158" s="228"/>
      <c r="J158" s="227"/>
    </row>
    <row r="159" spans="1:12" s="31" customFormat="1" ht="15.9" customHeight="1">
      <c r="B159" s="233" t="s">
        <v>136</v>
      </c>
      <c r="C159" s="242">
        <v>1</v>
      </c>
      <c r="D159" s="243"/>
      <c r="E159" s="23">
        <v>1</v>
      </c>
      <c r="G159" s="228"/>
      <c r="H159" s="228"/>
      <c r="I159" s="228"/>
      <c r="J159" s="227"/>
    </row>
    <row r="160" spans="1:12" s="31" customFormat="1" ht="15.9" customHeight="1">
      <c r="B160" s="233" t="s">
        <v>140</v>
      </c>
      <c r="C160" s="242">
        <v>0.95</v>
      </c>
      <c r="D160" s="243"/>
      <c r="E160" s="23">
        <v>0.95</v>
      </c>
      <c r="G160" s="228"/>
      <c r="H160" s="228"/>
      <c r="I160" s="228"/>
      <c r="J160" s="227"/>
    </row>
    <row r="161" spans="1:10" s="31" customFormat="1" ht="15.9" customHeight="1">
      <c r="B161" s="233" t="s">
        <v>139</v>
      </c>
      <c r="C161" s="242">
        <v>0.9</v>
      </c>
      <c r="D161" s="243"/>
      <c r="E161" s="23">
        <v>0.9</v>
      </c>
      <c r="G161" s="228"/>
      <c r="H161" s="228"/>
      <c r="I161" s="228"/>
      <c r="J161" s="227"/>
    </row>
    <row r="162" spans="1:10" s="31" customFormat="1" ht="15.9" customHeight="1">
      <c r="B162" s="233" t="s">
        <v>138</v>
      </c>
      <c r="C162" s="244">
        <v>0.82499999999999996</v>
      </c>
      <c r="D162" s="243"/>
      <c r="E162" s="245">
        <v>0.82499999999999996</v>
      </c>
      <c r="G162" s="228"/>
      <c r="H162" s="228"/>
      <c r="I162" s="228"/>
      <c r="J162" s="227"/>
    </row>
    <row r="163" spans="1:10" s="31" customFormat="1" ht="15.9" customHeight="1">
      <c r="B163" s="233" t="s">
        <v>137</v>
      </c>
      <c r="C163" s="242">
        <v>0.75</v>
      </c>
      <c r="D163" s="243"/>
      <c r="E163" s="23">
        <v>0.75</v>
      </c>
      <c r="G163" s="228"/>
      <c r="H163" s="228"/>
      <c r="I163" s="228"/>
      <c r="J163" s="227"/>
    </row>
    <row r="164" spans="1:10" s="31" customFormat="1" ht="15.9" customHeight="1">
      <c r="B164" s="233" t="s">
        <v>141</v>
      </c>
      <c r="C164" s="244">
        <v>0.67500000000000004</v>
      </c>
      <c r="D164" s="243"/>
      <c r="E164" s="23">
        <v>0.75</v>
      </c>
      <c r="G164" s="228"/>
      <c r="H164" s="228"/>
      <c r="I164" s="228"/>
      <c r="J164" s="227"/>
    </row>
    <row r="165" spans="1:10" s="31" customFormat="1" ht="15.9" customHeight="1">
      <c r="C165" s="246" t="s">
        <v>116</v>
      </c>
      <c r="G165" s="228"/>
      <c r="H165" s="228"/>
      <c r="I165" s="228"/>
      <c r="J165" s="227"/>
    </row>
    <row r="166" spans="1:10" s="31" customFormat="1" ht="15.75" customHeight="1">
      <c r="G166" s="228"/>
      <c r="H166" s="228"/>
      <c r="I166" s="228"/>
      <c r="J166" s="227"/>
    </row>
    <row r="167" spans="1:10" s="31" customFormat="1" ht="15.75" customHeight="1">
      <c r="B167" s="225" t="s">
        <v>300</v>
      </c>
      <c r="C167" s="246"/>
      <c r="G167" s="227"/>
      <c r="H167" s="228"/>
      <c r="I167" s="228"/>
      <c r="J167" s="227"/>
    </row>
    <row r="168" spans="1:10" s="31" customFormat="1" ht="15.9" customHeight="1">
      <c r="B168" s="241"/>
      <c r="C168" s="230" t="s">
        <v>113</v>
      </c>
      <c r="D168" s="230" t="s">
        <v>114</v>
      </c>
      <c r="E168" s="230" t="s">
        <v>299</v>
      </c>
      <c r="G168" s="227"/>
      <c r="H168" s="228"/>
      <c r="I168" s="228"/>
      <c r="J168" s="227"/>
    </row>
    <row r="169" spans="1:10" s="31" customFormat="1" ht="15.9" customHeight="1">
      <c r="B169" s="233" t="s">
        <v>136</v>
      </c>
      <c r="C169" s="247">
        <v>0</v>
      </c>
      <c r="D169" s="62">
        <v>0</v>
      </c>
      <c r="E169" s="247">
        <v>0</v>
      </c>
      <c r="G169" s="227"/>
      <c r="H169" s="228"/>
      <c r="I169" s="228"/>
      <c r="J169" s="227"/>
    </row>
    <row r="170" spans="1:10" s="31" customFormat="1" ht="15.9" customHeight="1">
      <c r="B170" s="233" t="s">
        <v>140</v>
      </c>
      <c r="C170" s="247">
        <v>0</v>
      </c>
      <c r="D170" s="62">
        <v>0</v>
      </c>
      <c r="E170" s="247">
        <v>0</v>
      </c>
      <c r="G170" s="227"/>
      <c r="H170" s="228"/>
      <c r="I170" s="228"/>
      <c r="J170" s="227"/>
    </row>
    <row r="171" spans="1:10" s="31" customFormat="1" ht="15.9" customHeight="1">
      <c r="B171" s="233" t="s">
        <v>139</v>
      </c>
      <c r="C171" s="247">
        <v>0</v>
      </c>
      <c r="D171" s="62">
        <v>0</v>
      </c>
      <c r="E171" s="247">
        <v>0</v>
      </c>
      <c r="G171" s="227"/>
      <c r="H171" s="228"/>
      <c r="I171" s="228"/>
      <c r="J171" s="227"/>
    </row>
    <row r="172" spans="1:10" s="31" customFormat="1" ht="15.9" customHeight="1">
      <c r="B172" s="233" t="s">
        <v>138</v>
      </c>
      <c r="C172" s="247">
        <v>0</v>
      </c>
      <c r="D172" s="62">
        <v>0</v>
      </c>
      <c r="E172" s="247">
        <v>0</v>
      </c>
      <c r="G172" s="227"/>
      <c r="H172" s="228"/>
      <c r="I172" s="228"/>
      <c r="J172" s="227"/>
    </row>
    <row r="173" spans="1:10" s="31" customFormat="1" ht="15.9" customHeight="1">
      <c r="B173" s="233" t="s">
        <v>137</v>
      </c>
      <c r="C173" s="247">
        <v>0</v>
      </c>
      <c r="D173" s="62">
        <v>0</v>
      </c>
      <c r="E173" s="247">
        <v>0</v>
      </c>
      <c r="G173" s="227"/>
      <c r="H173" s="228"/>
      <c r="I173" s="228"/>
      <c r="J173" s="227"/>
    </row>
    <row r="174" spans="1:10" s="31" customFormat="1" ht="15.9" customHeight="1">
      <c r="E174" s="246"/>
      <c r="G174" s="227"/>
      <c r="H174" s="228"/>
      <c r="I174" s="228"/>
      <c r="J174" s="227"/>
    </row>
    <row r="175" spans="1:10" s="31" customFormat="1" ht="15.9" customHeight="1">
      <c r="A175" s="227"/>
      <c r="B175" s="227"/>
      <c r="C175" s="227"/>
      <c r="D175" s="227"/>
      <c r="E175" s="227"/>
      <c r="F175" s="227"/>
      <c r="G175" s="227"/>
      <c r="H175" s="228"/>
      <c r="I175" s="228"/>
      <c r="J175" s="227"/>
    </row>
  </sheetData>
  <sheetProtection algorithmName="SHA-512" hashValue="TohZSyBWScHqLS3V64wco1EDgINZZXEbxt/bXnKUZQgCqfkGeeBIp0Rd+y16c0Omc+57o6u2z9gpNsCq6lD1hA==" saltValue="uX7pwBgu9VNOJgj8MMzx5Q==" spinCount="100000" sheet="1" objects="1" scenarios="1"/>
  <mergeCells count="59">
    <mergeCell ref="C148:E149"/>
    <mergeCell ref="C150:E150"/>
    <mergeCell ref="C137:D137"/>
    <mergeCell ref="C138:D138"/>
    <mergeCell ref="C139:D139"/>
    <mergeCell ref="C147:E147"/>
    <mergeCell ref="C122:D122"/>
    <mergeCell ref="C87:D87"/>
    <mergeCell ref="C88:D88"/>
    <mergeCell ref="C103:D103"/>
    <mergeCell ref="C104:D104"/>
    <mergeCell ref="C105:D105"/>
    <mergeCell ref="C70:D70"/>
    <mergeCell ref="C68:D68"/>
    <mergeCell ref="C69:D69"/>
    <mergeCell ref="C62:E63"/>
    <mergeCell ref="C51:D51"/>
    <mergeCell ref="B58:E58"/>
    <mergeCell ref="C59:E60"/>
    <mergeCell ref="C61:E61"/>
    <mergeCell ref="C86:D86"/>
    <mergeCell ref="C133:E133"/>
    <mergeCell ref="C113:E113"/>
    <mergeCell ref="C114:E115"/>
    <mergeCell ref="C116:E116"/>
    <mergeCell ref="B129:E129"/>
    <mergeCell ref="C130:E130"/>
    <mergeCell ref="C131:E132"/>
    <mergeCell ref="B112:E112"/>
    <mergeCell ref="B95:E95"/>
    <mergeCell ref="C96:E96"/>
    <mergeCell ref="C97:E98"/>
    <mergeCell ref="C99:E99"/>
    <mergeCell ref="C100:E100"/>
    <mergeCell ref="C120:D120"/>
    <mergeCell ref="C121:D121"/>
    <mergeCell ref="B77:E77"/>
    <mergeCell ref="C78:E79"/>
    <mergeCell ref="C80:E81"/>
    <mergeCell ref="C82:E82"/>
    <mergeCell ref="C83:E83"/>
    <mergeCell ref="B31:E31"/>
    <mergeCell ref="C32:E33"/>
    <mergeCell ref="C34:E34"/>
    <mergeCell ref="C49:D49"/>
    <mergeCell ref="C50:D50"/>
    <mergeCell ref="C36:E37"/>
    <mergeCell ref="C38:E38"/>
    <mergeCell ref="C39:D39"/>
    <mergeCell ref="C40:D40"/>
    <mergeCell ref="C41:D41"/>
    <mergeCell ref="C42:D42"/>
    <mergeCell ref="C43:D43"/>
    <mergeCell ref="C44:D44"/>
    <mergeCell ref="C24:D24"/>
    <mergeCell ref="B2:E2"/>
    <mergeCell ref="G3:J4"/>
    <mergeCell ref="C22:D22"/>
    <mergeCell ref="C23:D23"/>
  </mergeCells>
  <hyperlinks>
    <hyperlink ref="G2" location="HomeFR!A1" tooltip="Home" display="Ç" xr:uid="{49206B33-1588-4584-A50E-63743A018D72}"/>
    <hyperlink ref="J2" location="'2FR'!A1" tooltip="Page suivante" display="Æ" xr:uid="{28B92976-D3C2-4E0D-8D69-D1617923277D}"/>
    <hyperlink ref="G119" location="'3FR'!A1" tooltip="Retour" display="R" xr:uid="{A863D5D0-1438-4B31-805E-7174A4502DCE}"/>
  </hyperlinks>
  <pageMargins left="0.7" right="0.7" top="0.75" bottom="0.75" header="0.3" footer="0.3"/>
  <pageSetup paperSize="9" scale="65" orientation="portrait" r:id="rId1"/>
  <headerFooter>
    <oddHeader>&amp;C&amp;Z&amp;F</oddHeader>
    <oddFooter>&amp;C&amp;P/&amp;N</oddFooter>
  </headerFooter>
  <rowBreaks count="2" manualBreakCount="2">
    <brk id="45" min="1" max="4" man="1"/>
    <brk id="116" min="1" max="4"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BBF24-0517-4263-9AC2-C31322FF8827}">
  <sheetPr codeName="Sheet5">
    <tabColor theme="3" tint="0.79998168889431442"/>
    <pageSetUpPr autoPageBreaks="0"/>
  </sheetPr>
  <dimension ref="A1:V71"/>
  <sheetViews>
    <sheetView showGridLines="0" showRowColHeaders="0" zoomScaleNormal="100" workbookViewId="0"/>
  </sheetViews>
  <sheetFormatPr defaultColWidth="9.125" defaultRowHeight="15.9" customHeight="1"/>
  <cols>
    <col min="1" max="1" width="5.75" style="8" customWidth="1"/>
    <col min="2" max="2" width="22.625" style="8" customWidth="1"/>
    <col min="3" max="17" width="8.25" style="8" customWidth="1"/>
    <col min="18" max="23" width="5.75" style="8" customWidth="1"/>
    <col min="24" max="16384" width="9.125" style="8"/>
  </cols>
  <sheetData>
    <row r="1" spans="2:22" ht="15.9" customHeight="1" thickBot="1"/>
    <row r="2" spans="2:22" ht="30" customHeight="1" thickBot="1">
      <c r="B2" s="384" t="s">
        <v>184</v>
      </c>
      <c r="C2" s="384"/>
      <c r="D2" s="384"/>
      <c r="E2" s="384"/>
      <c r="F2" s="384"/>
      <c r="G2" s="384"/>
      <c r="H2" s="384"/>
      <c r="I2" s="384"/>
      <c r="J2" s="384"/>
      <c r="K2" s="384"/>
      <c r="L2" s="384"/>
      <c r="M2" s="384"/>
      <c r="N2" s="384"/>
      <c r="O2" s="384"/>
      <c r="P2" s="384"/>
      <c r="Q2" s="384"/>
      <c r="S2" s="174" t="s">
        <v>0</v>
      </c>
      <c r="T2" s="164" t="s">
        <v>1</v>
      </c>
      <c r="U2" s="110" t="s">
        <v>2</v>
      </c>
      <c r="V2" s="27" t="s">
        <v>3</v>
      </c>
    </row>
    <row r="3" spans="2:22" ht="15.9" customHeight="1">
      <c r="B3" s="1"/>
      <c r="C3" s="1"/>
      <c r="D3" s="1"/>
      <c r="E3" s="1"/>
      <c r="F3" s="1"/>
      <c r="G3" s="1"/>
      <c r="H3" s="1"/>
      <c r="I3" s="1"/>
      <c r="J3" s="1"/>
      <c r="K3" s="1"/>
      <c r="L3" s="1"/>
      <c r="M3" s="1"/>
      <c r="N3" s="1"/>
      <c r="O3" s="1"/>
      <c r="P3" s="1"/>
      <c r="Q3" s="111" t="s">
        <v>122</v>
      </c>
      <c r="S3" s="4"/>
      <c r="T3" s="4"/>
      <c r="U3" s="4"/>
      <c r="V3" s="4"/>
    </row>
    <row r="4" spans="2:22" ht="15.75" customHeight="1">
      <c r="B4" s="165" t="s">
        <v>123</v>
      </c>
      <c r="C4" s="30"/>
      <c r="D4" s="30"/>
      <c r="E4" s="30"/>
      <c r="F4" s="30"/>
      <c r="G4" s="30"/>
      <c r="H4" s="30"/>
      <c r="I4" s="30"/>
      <c r="J4" s="30"/>
      <c r="K4" s="30"/>
      <c r="L4" s="30"/>
      <c r="M4" s="30"/>
      <c r="N4" s="30"/>
      <c r="O4" s="30"/>
      <c r="P4" s="30"/>
      <c r="S4" s="5"/>
      <c r="T4" s="5"/>
      <c r="U4" s="5"/>
      <c r="V4" s="6"/>
    </row>
    <row r="5" spans="2:22" ht="15.9" customHeight="1">
      <c r="B5" s="166" t="s">
        <v>185</v>
      </c>
      <c r="C5" s="12"/>
      <c r="D5" s="12"/>
      <c r="E5" s="12"/>
      <c r="F5" s="12"/>
      <c r="G5" s="12"/>
      <c r="H5" s="12"/>
      <c r="I5" s="12"/>
      <c r="J5" s="12"/>
      <c r="K5" s="12"/>
      <c r="L5" s="12"/>
      <c r="N5" s="374" t="s">
        <v>203</v>
      </c>
      <c r="O5" s="375"/>
      <c r="P5" s="375"/>
      <c r="Q5" s="376"/>
      <c r="R5" s="9"/>
      <c r="S5" s="5"/>
      <c r="T5" s="5"/>
      <c r="U5" s="5"/>
      <c r="V5" s="6"/>
    </row>
    <row r="6" spans="2:22" ht="15.9" customHeight="1">
      <c r="B6" s="167" t="s">
        <v>124</v>
      </c>
      <c r="C6" s="34"/>
      <c r="D6" s="34"/>
      <c r="E6" s="34"/>
      <c r="F6" s="34"/>
      <c r="G6" s="34"/>
      <c r="H6" s="34"/>
      <c r="I6" s="34"/>
      <c r="J6" s="34"/>
      <c r="K6" s="34"/>
      <c r="L6" s="34"/>
      <c r="N6" s="377">
        <v>50</v>
      </c>
      <c r="O6" s="378"/>
      <c r="P6" s="378"/>
      <c r="Q6" s="379"/>
      <c r="R6" s="11"/>
      <c r="S6" s="5"/>
      <c r="T6" s="5"/>
      <c r="U6" s="5"/>
      <c r="V6" s="6"/>
    </row>
    <row r="7" spans="2:22" ht="15.9" customHeight="1">
      <c r="B7" s="167" t="s">
        <v>186</v>
      </c>
      <c r="C7" s="10"/>
      <c r="D7" s="10"/>
      <c r="E7" s="10"/>
      <c r="F7" s="10"/>
      <c r="G7" s="10"/>
      <c r="H7" s="10"/>
      <c r="I7" s="10"/>
      <c r="J7" s="10"/>
      <c r="K7" s="10"/>
      <c r="L7" s="10"/>
      <c r="M7" s="371"/>
      <c r="N7" s="372"/>
      <c r="O7" s="372"/>
      <c r="P7" s="372"/>
      <c r="Q7" s="373"/>
      <c r="S7" s="5"/>
      <c r="T7" s="5"/>
      <c r="U7" s="5"/>
      <c r="V7" s="6"/>
    </row>
    <row r="8" spans="2:22" ht="15.9" customHeight="1">
      <c r="Q8" s="286" t="str">
        <f>IF(OR(calcFr!B7=3,calcFr!B7=6),"Pour un faux hybride acheté à partir du 01/01/2018, vous indiquez les émissions de son correspondant non-hybride.",IF(AND(cootfr&gt;0,calcFr!B7=7),"Pour les véhicules électriques, l'émission doit être de zéro. ",""))</f>
        <v>Pour un faux hybride acheté à partir du 01/01/2018, vous indiquez les émissions de son correspondant non-hybride.</v>
      </c>
      <c r="R8" s="11"/>
      <c r="S8" s="5"/>
      <c r="T8" s="5"/>
      <c r="U8" s="5"/>
      <c r="V8" s="6"/>
    </row>
    <row r="9" spans="2:22" ht="15.75" customHeight="1">
      <c r="B9" s="165" t="s">
        <v>119</v>
      </c>
      <c r="C9" s="165"/>
      <c r="D9" s="165"/>
      <c r="E9" s="165"/>
      <c r="F9" s="165"/>
      <c r="G9" s="165"/>
      <c r="H9" s="165"/>
      <c r="I9" s="165"/>
      <c r="J9" s="165"/>
      <c r="K9" s="165"/>
      <c r="L9" s="165"/>
      <c r="M9" s="165"/>
      <c r="N9" s="165"/>
      <c r="O9" s="165"/>
      <c r="P9" s="165"/>
      <c r="R9" s="11"/>
      <c r="S9" s="5"/>
      <c r="T9" s="5"/>
      <c r="U9" s="5"/>
      <c r="V9" s="6"/>
    </row>
    <row r="10" spans="2:22" ht="15.9" customHeight="1">
      <c r="B10" s="168" t="s">
        <v>302</v>
      </c>
      <c r="C10" s="383" t="s">
        <v>120</v>
      </c>
      <c r="D10" s="383"/>
      <c r="E10" s="383"/>
      <c r="F10" s="383"/>
      <c r="G10" s="383"/>
      <c r="H10" s="383"/>
      <c r="I10" s="383"/>
      <c r="J10" s="383"/>
      <c r="K10" s="383"/>
      <c r="L10" s="383"/>
      <c r="M10" s="383"/>
      <c r="N10" s="383"/>
      <c r="O10" s="383"/>
      <c r="P10" s="383"/>
      <c r="Q10" s="383"/>
      <c r="S10" s="5"/>
      <c r="T10" s="5"/>
      <c r="U10" s="5"/>
      <c r="V10" s="6"/>
    </row>
    <row r="11" spans="2:22" ht="15.9" customHeight="1">
      <c r="B11" s="169" t="s">
        <v>121</v>
      </c>
      <c r="C11" s="114">
        <v>2017</v>
      </c>
      <c r="D11" s="114">
        <v>2018</v>
      </c>
      <c r="E11" s="114">
        <v>2019</v>
      </c>
      <c r="F11" s="114">
        <v>2020</v>
      </c>
      <c r="G11" s="114">
        <v>2021</v>
      </c>
      <c r="H11" s="114">
        <v>2022</v>
      </c>
      <c r="I11" s="114">
        <v>2023</v>
      </c>
      <c r="J11" s="114">
        <v>2024</v>
      </c>
      <c r="K11" s="114">
        <v>2025</v>
      </c>
      <c r="L11" s="114">
        <v>2026</v>
      </c>
      <c r="M11" s="114">
        <v>2027</v>
      </c>
      <c r="N11" s="114">
        <v>2028</v>
      </c>
      <c r="O11" s="114">
        <v>2029</v>
      </c>
      <c r="P11" s="114">
        <v>2030</v>
      </c>
      <c r="Q11" s="114">
        <v>2031</v>
      </c>
      <c r="S11" s="5"/>
      <c r="T11" s="5"/>
      <c r="U11" s="5"/>
      <c r="V11" s="6"/>
    </row>
    <row r="12" spans="2:22" ht="15.9" customHeight="1">
      <c r="B12" s="170">
        <v>2017</v>
      </c>
      <c r="C12" s="182">
        <f>+calcFr!$I$25</f>
        <v>1</v>
      </c>
      <c r="D12" s="183">
        <f>+calcFr!$I$25</f>
        <v>1</v>
      </c>
      <c r="E12" s="183">
        <f>+calcFr!$I$25</f>
        <v>1</v>
      </c>
      <c r="F12" s="184">
        <f>+calcFr!$D$35</f>
        <v>0.96299999999999997</v>
      </c>
      <c r="G12" s="184">
        <f>+calcFr!$D$35</f>
        <v>0.96299999999999997</v>
      </c>
      <c r="H12" s="184">
        <f>+calcFr!$D$35</f>
        <v>0.96299999999999997</v>
      </c>
      <c r="I12" s="184">
        <f>+calcFr!$D$35</f>
        <v>0.96299999999999997</v>
      </c>
      <c r="J12" s="184">
        <f>+calcFr!$D$35</f>
        <v>0.96299999999999997</v>
      </c>
      <c r="K12" s="184">
        <f>+calcFr!$D$35</f>
        <v>0.96299999999999997</v>
      </c>
      <c r="L12" s="184">
        <f>MIN(70%,calcFr!$D$35)</f>
        <v>0.7</v>
      </c>
      <c r="M12" s="184">
        <f>MIN(65%,calcFr!$D$35)</f>
        <v>0.65</v>
      </c>
      <c r="N12" s="184">
        <f>MIN(60%,calcFr!$D$35)</f>
        <v>0.6</v>
      </c>
      <c r="O12" s="184">
        <f>MIN(55%,calcFr!$D$35)</f>
        <v>0.55000000000000004</v>
      </c>
      <c r="P12" s="184">
        <f>MIN(50%,calcFr!$D$35)</f>
        <v>0.5</v>
      </c>
      <c r="Q12" s="184">
        <f>MIN(50%,calcFr!$D$35)</f>
        <v>0.5</v>
      </c>
      <c r="S12" s="5"/>
      <c r="T12" s="5"/>
      <c r="U12" s="5"/>
      <c r="V12" s="6"/>
    </row>
    <row r="13" spans="2:22" ht="15.9" customHeight="1">
      <c r="B13" s="170">
        <v>2018</v>
      </c>
      <c r="C13" s="185" t="s">
        <v>15</v>
      </c>
      <c r="D13" s="186">
        <f>+calcFr!$I$25</f>
        <v>1</v>
      </c>
      <c r="E13" s="186">
        <f>+calcFr!$I$25</f>
        <v>1</v>
      </c>
      <c r="F13" s="187">
        <f>+calcFr!$D$35</f>
        <v>0.96299999999999997</v>
      </c>
      <c r="G13" s="187">
        <f>+calcFr!$D$35</f>
        <v>0.96299999999999997</v>
      </c>
      <c r="H13" s="187">
        <f>+calcFr!$D$35</f>
        <v>0.96299999999999997</v>
      </c>
      <c r="I13" s="187">
        <f>+calcFr!$D$35</f>
        <v>0.96299999999999997</v>
      </c>
      <c r="J13" s="187">
        <f>+calcFr!$D$35</f>
        <v>0.96299999999999997</v>
      </c>
      <c r="K13" s="187">
        <f>+calcFr!$D$35</f>
        <v>0.96299999999999997</v>
      </c>
      <c r="L13" s="187">
        <f>+calcFr!$D$35</f>
        <v>0.96299999999999997</v>
      </c>
      <c r="M13" s="187">
        <f>+calcFr!$D$35</f>
        <v>0.96299999999999997</v>
      </c>
      <c r="N13" s="187">
        <f>+calcFr!$D$35</f>
        <v>0.96299999999999997</v>
      </c>
      <c r="O13" s="187">
        <f>+calcFr!$D$35</f>
        <v>0.96299999999999997</v>
      </c>
      <c r="P13" s="187">
        <f>+calcFr!$D$35</f>
        <v>0.96299999999999997</v>
      </c>
      <c r="Q13" s="187">
        <f>+calcFr!$D$35</f>
        <v>0.96299999999999997</v>
      </c>
      <c r="S13" s="5"/>
      <c r="T13" s="5"/>
      <c r="U13" s="5"/>
      <c r="V13" s="6"/>
    </row>
    <row r="14" spans="2:22" ht="15.9" customHeight="1">
      <c r="B14" s="170">
        <v>2019</v>
      </c>
      <c r="C14" s="185" t="s">
        <v>15</v>
      </c>
      <c r="D14" s="185" t="s">
        <v>15</v>
      </c>
      <c r="E14" s="186">
        <f>+calcFr!$I$25</f>
        <v>1</v>
      </c>
      <c r="F14" s="187">
        <f>+calcFr!$D$35</f>
        <v>0.96299999999999997</v>
      </c>
      <c r="G14" s="187">
        <f>+calcFr!$D$35</f>
        <v>0.96299999999999997</v>
      </c>
      <c r="H14" s="187">
        <f>+calcFr!$D$35</f>
        <v>0.96299999999999997</v>
      </c>
      <c r="I14" s="187">
        <f>+calcFr!$D$35</f>
        <v>0.96299999999999997</v>
      </c>
      <c r="J14" s="187">
        <f>+calcFr!$D$35</f>
        <v>0.96299999999999997</v>
      </c>
      <c r="K14" s="187">
        <f>+calcFr!$D$35</f>
        <v>0.96299999999999997</v>
      </c>
      <c r="L14" s="187">
        <f>+calcFr!$D$35</f>
        <v>0.96299999999999997</v>
      </c>
      <c r="M14" s="187">
        <f>+calcFr!$D$35</f>
        <v>0.96299999999999997</v>
      </c>
      <c r="N14" s="187">
        <f>+calcFr!$D$35</f>
        <v>0.96299999999999997</v>
      </c>
      <c r="O14" s="187">
        <f>+calcFr!$D$35</f>
        <v>0.96299999999999997</v>
      </c>
      <c r="P14" s="187">
        <f>+calcFr!$D$35</f>
        <v>0.96299999999999997</v>
      </c>
      <c r="Q14" s="187">
        <f>+calcFr!$D$35</f>
        <v>0.96299999999999997</v>
      </c>
      <c r="S14" s="5"/>
      <c r="T14" s="5"/>
      <c r="U14" s="5"/>
      <c r="V14" s="6"/>
    </row>
    <row r="15" spans="2:22" ht="15.9" customHeight="1">
      <c r="B15" s="170">
        <v>2020</v>
      </c>
      <c r="C15" s="185" t="s">
        <v>15</v>
      </c>
      <c r="D15" s="185" t="s">
        <v>15</v>
      </c>
      <c r="E15" s="185" t="s">
        <v>15</v>
      </c>
      <c r="F15" s="187">
        <f>+calcFr!$D$35</f>
        <v>0.96299999999999997</v>
      </c>
      <c r="G15" s="187">
        <f>+calcFr!$D$35</f>
        <v>0.96299999999999997</v>
      </c>
      <c r="H15" s="187">
        <f>+calcFr!$D$35</f>
        <v>0.96299999999999997</v>
      </c>
      <c r="I15" s="187">
        <f>+calcFr!$D$35</f>
        <v>0.96299999999999997</v>
      </c>
      <c r="J15" s="187">
        <f>+calcFr!$D$35</f>
        <v>0.96299999999999997</v>
      </c>
      <c r="K15" s="187">
        <f>+calcFr!$D$35</f>
        <v>0.96299999999999997</v>
      </c>
      <c r="L15" s="187">
        <f>+calcFr!$D$35</f>
        <v>0.96299999999999997</v>
      </c>
      <c r="M15" s="187">
        <f>+calcFr!$D$35</f>
        <v>0.96299999999999997</v>
      </c>
      <c r="N15" s="187">
        <f>+calcFr!$D$35</f>
        <v>0.96299999999999997</v>
      </c>
      <c r="O15" s="187">
        <f>+calcFr!$D$35</f>
        <v>0.96299999999999997</v>
      </c>
      <c r="P15" s="187">
        <f>+calcFr!$D$35</f>
        <v>0.96299999999999997</v>
      </c>
      <c r="Q15" s="187">
        <f>+calcFr!$D$35</f>
        <v>0.96299999999999997</v>
      </c>
      <c r="S15" s="5"/>
      <c r="T15" s="5"/>
      <c r="U15" s="5"/>
      <c r="V15" s="6"/>
    </row>
    <row r="16" spans="2:22" ht="15.9" customHeight="1">
      <c r="B16" s="170">
        <v>2021</v>
      </c>
      <c r="C16" s="185" t="s">
        <v>15</v>
      </c>
      <c r="D16" s="185" t="s">
        <v>15</v>
      </c>
      <c r="E16" s="185" t="s">
        <v>15</v>
      </c>
      <c r="F16" s="185" t="s">
        <v>15</v>
      </c>
      <c r="G16" s="187">
        <f>+calcFr!$D$35</f>
        <v>0.96299999999999997</v>
      </c>
      <c r="H16" s="187">
        <f>+calcFr!$D$35</f>
        <v>0.96299999999999997</v>
      </c>
      <c r="I16" s="187">
        <f>+calcFr!$D$35</f>
        <v>0.96299999999999997</v>
      </c>
      <c r="J16" s="187">
        <f>+calcFr!$D$35</f>
        <v>0.96299999999999997</v>
      </c>
      <c r="K16" s="187">
        <f>+calcFr!$D$35</f>
        <v>0.96299999999999997</v>
      </c>
      <c r="L16" s="187">
        <f>+calcFr!$D$35</f>
        <v>0.96299999999999997</v>
      </c>
      <c r="M16" s="187">
        <f>+calcFr!$D$35</f>
        <v>0.96299999999999997</v>
      </c>
      <c r="N16" s="187">
        <f>+calcFr!$D$35</f>
        <v>0.96299999999999997</v>
      </c>
      <c r="O16" s="187">
        <f>+calcFr!$D$35</f>
        <v>0.96299999999999997</v>
      </c>
      <c r="P16" s="187">
        <f>+calcFr!$D$35</f>
        <v>0.96299999999999997</v>
      </c>
      <c r="Q16" s="187">
        <f>+calcFr!$D$35</f>
        <v>0.96299999999999997</v>
      </c>
      <c r="S16" s="5"/>
      <c r="T16" s="5"/>
      <c r="U16" s="5"/>
      <c r="V16" s="6"/>
    </row>
    <row r="17" spans="2:22" ht="15.9" customHeight="1">
      <c r="B17" s="170">
        <v>2022</v>
      </c>
      <c r="C17" s="185" t="s">
        <v>15</v>
      </c>
      <c r="D17" s="185" t="s">
        <v>15</v>
      </c>
      <c r="E17" s="185" t="s">
        <v>15</v>
      </c>
      <c r="F17" s="185" t="s">
        <v>15</v>
      </c>
      <c r="G17" s="185" t="s">
        <v>15</v>
      </c>
      <c r="H17" s="187">
        <f>+calcFr!$D$35</f>
        <v>0.96299999999999997</v>
      </c>
      <c r="I17" s="187">
        <f>+calcFr!$D$35</f>
        <v>0.96299999999999997</v>
      </c>
      <c r="J17" s="187">
        <f>+calcFr!$D$35</f>
        <v>0.96299999999999997</v>
      </c>
      <c r="K17" s="187">
        <f>+calcFr!$D$35</f>
        <v>0.96299999999999997</v>
      </c>
      <c r="L17" s="187">
        <f>+calcFr!$D$35</f>
        <v>0.96299999999999997</v>
      </c>
      <c r="M17" s="187">
        <f>+calcFr!$D$35</f>
        <v>0.96299999999999997</v>
      </c>
      <c r="N17" s="187">
        <f>+calcFr!$D$35</f>
        <v>0.96299999999999997</v>
      </c>
      <c r="O17" s="187">
        <f>+calcFr!$D$35</f>
        <v>0.96299999999999997</v>
      </c>
      <c r="P17" s="187">
        <f>+calcFr!$D$35</f>
        <v>0.96299999999999997</v>
      </c>
      <c r="Q17" s="187">
        <f>+calcFr!$D$35</f>
        <v>0.96299999999999997</v>
      </c>
      <c r="S17" s="5"/>
      <c r="T17" s="5"/>
      <c r="U17" s="5"/>
      <c r="V17" s="6"/>
    </row>
    <row r="18" spans="2:22" ht="15.9" customHeight="1">
      <c r="B18" s="170" t="s">
        <v>125</v>
      </c>
      <c r="C18" s="185" t="s">
        <v>15</v>
      </c>
      <c r="D18" s="185" t="s">
        <v>15</v>
      </c>
      <c r="E18" s="185" t="s">
        <v>15</v>
      </c>
      <c r="F18" s="185" t="s">
        <v>15</v>
      </c>
      <c r="G18" s="185" t="s">
        <v>15</v>
      </c>
      <c r="H18" s="185" t="s">
        <v>15</v>
      </c>
      <c r="I18" s="187">
        <f>+calcFr!$D$50</f>
        <v>0.96299999999999997</v>
      </c>
      <c r="J18" s="187">
        <f>+calcFr!$D$50</f>
        <v>0.96299999999999997</v>
      </c>
      <c r="K18" s="187">
        <f>+calcFr!$D$50</f>
        <v>0.96299999999999997</v>
      </c>
      <c r="L18" s="187">
        <f>+calcFr!$D$50</f>
        <v>0.96299999999999997</v>
      </c>
      <c r="M18" s="187">
        <f>+calcFr!$D$50</f>
        <v>0.96299999999999997</v>
      </c>
      <c r="N18" s="187">
        <f>+calcFr!$D$50</f>
        <v>0.96299999999999997</v>
      </c>
      <c r="O18" s="187">
        <f>+calcFr!$D$50</f>
        <v>0.96299999999999997</v>
      </c>
      <c r="P18" s="187">
        <f>+calcFr!$D$50</f>
        <v>0.96299999999999997</v>
      </c>
      <c r="Q18" s="187">
        <f>+calcFr!$D$50</f>
        <v>0.96299999999999997</v>
      </c>
      <c r="S18" s="5"/>
      <c r="T18" s="5"/>
      <c r="U18" s="5"/>
      <c r="V18" s="6"/>
    </row>
    <row r="19" spans="2:22" ht="15.9" customHeight="1">
      <c r="B19" s="170" t="s">
        <v>126</v>
      </c>
      <c r="C19" s="185" t="s">
        <v>15</v>
      </c>
      <c r="D19" s="185" t="s">
        <v>15</v>
      </c>
      <c r="E19" s="185" t="s">
        <v>15</v>
      </c>
      <c r="F19" s="185" t="s">
        <v>15</v>
      </c>
      <c r="G19" s="185" t="s">
        <v>15</v>
      </c>
      <c r="H19" s="185" t="s">
        <v>15</v>
      </c>
      <c r="I19" s="187">
        <f>+calcFr!$D$63</f>
        <v>0.96299999999999997</v>
      </c>
      <c r="J19" s="187">
        <f>+calcFr!$D$63</f>
        <v>0.96299999999999997</v>
      </c>
      <c r="K19" s="187">
        <f>+calcFr!$D$73</f>
        <v>0.75</v>
      </c>
      <c r="L19" s="187">
        <f>+calcFr!$D$83</f>
        <v>0.5</v>
      </c>
      <c r="M19" s="187">
        <f>+calcFr!$D$93</f>
        <v>0.25</v>
      </c>
      <c r="N19" s="187">
        <f>+calcFr!$D$103</f>
        <v>0</v>
      </c>
      <c r="O19" s="187">
        <f>+calcFr!$D$103</f>
        <v>0</v>
      </c>
      <c r="P19" s="187">
        <f>+calcFr!$D$103</f>
        <v>0</v>
      </c>
      <c r="Q19" s="187">
        <f>+calcFr!$D$103</f>
        <v>0</v>
      </c>
      <c r="S19" s="5"/>
      <c r="T19" s="5"/>
      <c r="U19" s="5"/>
      <c r="V19" s="6"/>
    </row>
    <row r="20" spans="2:22" ht="15.9" customHeight="1">
      <c r="B20" s="170">
        <v>2024</v>
      </c>
      <c r="C20" s="185" t="s">
        <v>15</v>
      </c>
      <c r="D20" s="185" t="s">
        <v>15</v>
      </c>
      <c r="E20" s="185" t="s">
        <v>15</v>
      </c>
      <c r="F20" s="185" t="s">
        <v>15</v>
      </c>
      <c r="G20" s="185" t="s">
        <v>15</v>
      </c>
      <c r="H20" s="185" t="s">
        <v>15</v>
      </c>
      <c r="I20" s="185" t="s">
        <v>15</v>
      </c>
      <c r="J20" s="187">
        <f>+calcFr!$D$63</f>
        <v>0.96299999999999997</v>
      </c>
      <c r="K20" s="187">
        <f>+calcFr!$D$73</f>
        <v>0.75</v>
      </c>
      <c r="L20" s="187">
        <f>+calcFr!$D$83</f>
        <v>0.5</v>
      </c>
      <c r="M20" s="187">
        <f>+calcFr!$D$93</f>
        <v>0.25</v>
      </c>
      <c r="N20" s="187">
        <f>+calcFr!$D$103</f>
        <v>0</v>
      </c>
      <c r="O20" s="187">
        <f>+calcFr!$D$103</f>
        <v>0</v>
      </c>
      <c r="P20" s="187">
        <f>+calcFr!$D$103</f>
        <v>0</v>
      </c>
      <c r="Q20" s="187">
        <f>+calcFr!$D$103</f>
        <v>0</v>
      </c>
      <c r="S20" s="5"/>
      <c r="T20" s="5"/>
      <c r="U20" s="5"/>
      <c r="V20" s="6"/>
    </row>
    <row r="21" spans="2:22" ht="15.9" customHeight="1">
      <c r="B21" s="170">
        <v>2025</v>
      </c>
      <c r="C21" s="185" t="s">
        <v>15</v>
      </c>
      <c r="D21" s="185" t="s">
        <v>15</v>
      </c>
      <c r="E21" s="185" t="s">
        <v>15</v>
      </c>
      <c r="F21" s="185" t="s">
        <v>15</v>
      </c>
      <c r="G21" s="185" t="s">
        <v>15</v>
      </c>
      <c r="H21" s="185" t="s">
        <v>15</v>
      </c>
      <c r="I21" s="185" t="s">
        <v>15</v>
      </c>
      <c r="J21" s="185" t="s">
        <v>15</v>
      </c>
      <c r="K21" s="187">
        <f>+calcFr!$D$73</f>
        <v>0.75</v>
      </c>
      <c r="L21" s="187">
        <f>+calcFr!$D$83</f>
        <v>0.5</v>
      </c>
      <c r="M21" s="187">
        <f>+calcFr!$D$93</f>
        <v>0.25</v>
      </c>
      <c r="N21" s="187">
        <f>+calcFr!$D$103</f>
        <v>0</v>
      </c>
      <c r="O21" s="187">
        <f>+calcFr!$D$103</f>
        <v>0</v>
      </c>
      <c r="P21" s="187">
        <f>+calcFr!$D$103</f>
        <v>0</v>
      </c>
      <c r="Q21" s="187">
        <f>+calcFr!$D$103</f>
        <v>0</v>
      </c>
      <c r="S21" s="5"/>
      <c r="T21" s="5"/>
      <c r="U21" s="5"/>
      <c r="V21" s="6"/>
    </row>
    <row r="22" spans="2:22" ht="15.9" customHeight="1">
      <c r="B22" s="170">
        <v>2026</v>
      </c>
      <c r="C22" s="185" t="s">
        <v>15</v>
      </c>
      <c r="D22" s="185" t="s">
        <v>15</v>
      </c>
      <c r="E22" s="185" t="s">
        <v>15</v>
      </c>
      <c r="F22" s="185" t="s">
        <v>15</v>
      </c>
      <c r="G22" s="185" t="s">
        <v>15</v>
      </c>
      <c r="H22" s="185" t="s">
        <v>15</v>
      </c>
      <c r="I22" s="185" t="s">
        <v>15</v>
      </c>
      <c r="J22" s="185" t="s">
        <v>15</v>
      </c>
      <c r="K22" s="185" t="s">
        <v>15</v>
      </c>
      <c r="L22" s="187">
        <f>+calcFr!$C$114</f>
        <v>0</v>
      </c>
      <c r="M22" s="187">
        <f>+calcFr!$C$114</f>
        <v>0</v>
      </c>
      <c r="N22" s="187">
        <f>+calcFr!$C$114</f>
        <v>0</v>
      </c>
      <c r="O22" s="187">
        <f>+calcFr!$C$114</f>
        <v>0</v>
      </c>
      <c r="P22" s="187">
        <f>+calcFr!$C$114</f>
        <v>0</v>
      </c>
      <c r="Q22" s="187">
        <f>+calcFr!$C$114</f>
        <v>0</v>
      </c>
      <c r="S22" s="5"/>
      <c r="T22" s="5"/>
      <c r="U22" s="5"/>
      <c r="V22" s="6"/>
    </row>
    <row r="23" spans="2:22" ht="15.9" customHeight="1">
      <c r="B23" s="170">
        <v>2027</v>
      </c>
      <c r="C23" s="185" t="s">
        <v>15</v>
      </c>
      <c r="D23" s="185" t="s">
        <v>15</v>
      </c>
      <c r="E23" s="185" t="s">
        <v>15</v>
      </c>
      <c r="F23" s="185" t="s">
        <v>15</v>
      </c>
      <c r="G23" s="185" t="s">
        <v>15</v>
      </c>
      <c r="H23" s="185" t="s">
        <v>15</v>
      </c>
      <c r="I23" s="185" t="s">
        <v>15</v>
      </c>
      <c r="J23" s="185" t="s">
        <v>15</v>
      </c>
      <c r="K23" s="185" t="s">
        <v>15</v>
      </c>
      <c r="L23" s="185" t="s">
        <v>15</v>
      </c>
      <c r="M23" s="187">
        <f>+calcFr!$C$115</f>
        <v>0</v>
      </c>
      <c r="N23" s="187">
        <f>+calcFr!$C$115</f>
        <v>0</v>
      </c>
      <c r="O23" s="187">
        <f>+calcFr!$C$115</f>
        <v>0</v>
      </c>
      <c r="P23" s="187">
        <f>+calcFr!$C$115</f>
        <v>0</v>
      </c>
      <c r="Q23" s="187">
        <f>+calcFr!$C$115</f>
        <v>0</v>
      </c>
      <c r="S23" s="5"/>
      <c r="T23" s="5"/>
      <c r="U23" s="5"/>
      <c r="V23" s="6"/>
    </row>
    <row r="24" spans="2:22" ht="15.9" customHeight="1">
      <c r="B24" s="170">
        <v>2028</v>
      </c>
      <c r="C24" s="185" t="s">
        <v>15</v>
      </c>
      <c r="D24" s="185" t="s">
        <v>15</v>
      </c>
      <c r="E24" s="185" t="s">
        <v>15</v>
      </c>
      <c r="F24" s="185" t="s">
        <v>15</v>
      </c>
      <c r="G24" s="185" t="s">
        <v>15</v>
      </c>
      <c r="H24" s="185" t="s">
        <v>15</v>
      </c>
      <c r="I24" s="185" t="s">
        <v>15</v>
      </c>
      <c r="J24" s="185" t="s">
        <v>15</v>
      </c>
      <c r="K24" s="185" t="s">
        <v>15</v>
      </c>
      <c r="L24" s="185" t="s">
        <v>15</v>
      </c>
      <c r="M24" s="185" t="s">
        <v>15</v>
      </c>
      <c r="N24" s="187">
        <f>+calcFr!$C$116</f>
        <v>0</v>
      </c>
      <c r="O24" s="187">
        <f>+calcFr!$C$116</f>
        <v>0</v>
      </c>
      <c r="P24" s="187">
        <f>+calcFr!$C$116</f>
        <v>0</v>
      </c>
      <c r="Q24" s="187">
        <f>+calcFr!$C$116</f>
        <v>0</v>
      </c>
      <c r="S24" s="5"/>
      <c r="T24" s="5"/>
      <c r="U24" s="5"/>
      <c r="V24" s="6"/>
    </row>
    <row r="25" spans="2:22" ht="15.9" customHeight="1">
      <c r="B25" s="170">
        <v>2029</v>
      </c>
      <c r="C25" s="185" t="s">
        <v>15</v>
      </c>
      <c r="D25" s="185" t="s">
        <v>15</v>
      </c>
      <c r="E25" s="185" t="s">
        <v>15</v>
      </c>
      <c r="F25" s="185" t="s">
        <v>15</v>
      </c>
      <c r="G25" s="185" t="s">
        <v>15</v>
      </c>
      <c r="H25" s="185" t="s">
        <v>15</v>
      </c>
      <c r="I25" s="185" t="s">
        <v>15</v>
      </c>
      <c r="J25" s="185" t="s">
        <v>15</v>
      </c>
      <c r="K25" s="185" t="s">
        <v>15</v>
      </c>
      <c r="L25" s="185" t="s">
        <v>15</v>
      </c>
      <c r="M25" s="185" t="s">
        <v>15</v>
      </c>
      <c r="N25" s="185" t="s">
        <v>15</v>
      </c>
      <c r="O25" s="187">
        <f>+calcFr!$C$117</f>
        <v>0</v>
      </c>
      <c r="P25" s="187">
        <f>+calcFr!$C$117</f>
        <v>0</v>
      </c>
      <c r="Q25" s="187">
        <f>+calcFr!$C$117</f>
        <v>0</v>
      </c>
      <c r="S25" s="5"/>
      <c r="T25" s="5"/>
      <c r="U25" s="5"/>
      <c r="V25" s="6"/>
    </row>
    <row r="26" spans="2:22" ht="15.9" customHeight="1">
      <c r="B26" s="170">
        <v>2030</v>
      </c>
      <c r="C26" s="185" t="s">
        <v>15</v>
      </c>
      <c r="D26" s="185" t="s">
        <v>15</v>
      </c>
      <c r="E26" s="185" t="s">
        <v>15</v>
      </c>
      <c r="F26" s="185" t="s">
        <v>15</v>
      </c>
      <c r="G26" s="185" t="s">
        <v>15</v>
      </c>
      <c r="H26" s="185" t="s">
        <v>15</v>
      </c>
      <c r="I26" s="188"/>
      <c r="J26" s="185" t="s">
        <v>15</v>
      </c>
      <c r="K26" s="185" t="s">
        <v>15</v>
      </c>
      <c r="L26" s="185" t="s">
        <v>15</v>
      </c>
      <c r="M26" s="185" t="s">
        <v>15</v>
      </c>
      <c r="N26" s="185" t="s">
        <v>15</v>
      </c>
      <c r="O26" s="185" t="s">
        <v>15</v>
      </c>
      <c r="P26" s="187">
        <f>+calcFr!$C$118</f>
        <v>0</v>
      </c>
      <c r="Q26" s="187">
        <f>+calcFr!$C$118</f>
        <v>0</v>
      </c>
      <c r="S26" s="5"/>
      <c r="T26" s="5"/>
      <c r="U26" s="5"/>
      <c r="V26" s="6"/>
    </row>
    <row r="27" spans="2:22" ht="15.9" customHeight="1">
      <c r="B27" s="170">
        <v>2031</v>
      </c>
      <c r="C27" s="185" t="s">
        <v>15</v>
      </c>
      <c r="D27" s="185" t="s">
        <v>15</v>
      </c>
      <c r="E27" s="185" t="s">
        <v>15</v>
      </c>
      <c r="F27" s="185" t="s">
        <v>15</v>
      </c>
      <c r="G27" s="185" t="s">
        <v>15</v>
      </c>
      <c r="H27" s="185" t="s">
        <v>15</v>
      </c>
      <c r="I27" s="188"/>
      <c r="J27" s="188"/>
      <c r="K27" s="185" t="s">
        <v>15</v>
      </c>
      <c r="L27" s="185" t="s">
        <v>15</v>
      </c>
      <c r="M27" s="185" t="s">
        <v>15</v>
      </c>
      <c r="N27" s="185" t="s">
        <v>15</v>
      </c>
      <c r="O27" s="185" t="s">
        <v>15</v>
      </c>
      <c r="P27" s="185" t="s">
        <v>15</v>
      </c>
      <c r="Q27" s="187">
        <f>+calcFr!$C$119</f>
        <v>0</v>
      </c>
      <c r="S27" s="5"/>
      <c r="T27" s="5"/>
      <c r="U27" s="5"/>
      <c r="V27" s="6"/>
    </row>
    <row r="28" spans="2:22" ht="15.9" customHeight="1">
      <c r="B28" s="104"/>
      <c r="C28" s="104"/>
      <c r="D28" s="104"/>
      <c r="E28" s="104"/>
      <c r="F28" s="104"/>
      <c r="G28" s="104"/>
      <c r="H28" s="104"/>
      <c r="I28" s="104"/>
      <c r="J28" s="104"/>
      <c r="K28" s="104"/>
      <c r="L28" s="104"/>
      <c r="M28" s="104"/>
      <c r="N28" s="104"/>
      <c r="O28" s="104"/>
      <c r="P28" s="33"/>
      <c r="Q28" s="52" t="s">
        <v>14</v>
      </c>
      <c r="S28" s="5"/>
      <c r="T28" s="5"/>
      <c r="U28" s="5"/>
      <c r="V28" s="6"/>
    </row>
    <row r="29" spans="2:22" ht="15.9" customHeight="1">
      <c r="B29" s="104"/>
      <c r="C29" s="104"/>
      <c r="D29" s="104"/>
      <c r="E29" s="104"/>
      <c r="F29" s="104"/>
      <c r="G29" s="104"/>
      <c r="H29" s="104"/>
      <c r="I29" s="104"/>
      <c r="J29" s="104"/>
      <c r="K29" s="104"/>
      <c r="L29" s="104"/>
      <c r="M29" s="104"/>
      <c r="N29" s="104"/>
      <c r="O29" s="104"/>
      <c r="P29" s="33"/>
      <c r="Q29" s="33"/>
      <c r="S29" s="5"/>
      <c r="T29" s="5"/>
      <c r="U29" s="5"/>
      <c r="V29" s="6"/>
    </row>
    <row r="30" spans="2:22" ht="15.9" customHeight="1">
      <c r="B30" s="277" t="s">
        <v>301</v>
      </c>
      <c r="C30" s="30"/>
      <c r="D30" s="30"/>
      <c r="E30" s="30"/>
      <c r="F30" s="30"/>
      <c r="G30" s="30"/>
      <c r="H30" s="30"/>
      <c r="I30" s="30"/>
      <c r="J30" s="30"/>
      <c r="K30" s="30"/>
      <c r="L30" s="30"/>
      <c r="M30" s="30"/>
      <c r="N30" s="30"/>
      <c r="O30" s="30"/>
      <c r="P30" s="30"/>
      <c r="S30" s="5"/>
      <c r="T30" s="5"/>
      <c r="U30" s="5"/>
      <c r="V30" s="6"/>
    </row>
    <row r="31" spans="2:22" ht="15.9" customHeight="1">
      <c r="B31" s="278" t="s">
        <v>266</v>
      </c>
      <c r="C31" s="383" t="s">
        <v>120</v>
      </c>
      <c r="D31" s="383"/>
      <c r="E31" s="383"/>
      <c r="F31" s="383"/>
      <c r="G31" s="383"/>
      <c r="H31" s="383"/>
      <c r="I31" s="383"/>
      <c r="J31" s="383"/>
      <c r="K31" s="383"/>
      <c r="L31" s="383"/>
      <c r="M31" s="383"/>
      <c r="N31" s="383"/>
      <c r="O31" s="383"/>
      <c r="P31" s="383"/>
      <c r="Q31" s="383"/>
      <c r="S31" s="5"/>
      <c r="T31" s="5"/>
      <c r="U31" s="5"/>
      <c r="V31" s="6"/>
    </row>
    <row r="32" spans="2:22" ht="15.9" customHeight="1">
      <c r="B32" s="169" t="s">
        <v>121</v>
      </c>
      <c r="C32" s="114">
        <v>2017</v>
      </c>
      <c r="D32" s="114">
        <v>2018</v>
      </c>
      <c r="E32" s="114">
        <v>2019</v>
      </c>
      <c r="F32" s="114">
        <v>2020</v>
      </c>
      <c r="G32" s="114">
        <v>2021</v>
      </c>
      <c r="H32" s="114">
        <v>2022</v>
      </c>
      <c r="I32" s="114">
        <v>2023</v>
      </c>
      <c r="J32" s="114">
        <v>2024</v>
      </c>
      <c r="K32" s="114">
        <v>2025</v>
      </c>
      <c r="L32" s="114">
        <v>2026</v>
      </c>
      <c r="M32" s="114">
        <v>2027</v>
      </c>
      <c r="N32" s="114">
        <v>2028</v>
      </c>
      <c r="O32" s="114">
        <v>2029</v>
      </c>
      <c r="P32" s="114">
        <v>2030</v>
      </c>
      <c r="Q32" s="114">
        <v>2031</v>
      </c>
      <c r="S32" s="5"/>
      <c r="T32" s="5"/>
      <c r="U32" s="5"/>
      <c r="V32" s="6"/>
    </row>
    <row r="33" spans="2:22" ht="15.9" customHeight="1">
      <c r="B33" s="170">
        <v>2017</v>
      </c>
      <c r="C33" s="189">
        <v>0.75</v>
      </c>
      <c r="D33" s="189">
        <v>0.75</v>
      </c>
      <c r="E33" s="189">
        <v>0.75</v>
      </c>
      <c r="F33" s="187">
        <f>+calcFr!$D$35</f>
        <v>0.96299999999999997</v>
      </c>
      <c r="G33" s="187">
        <f>+calcFr!$D$35</f>
        <v>0.96299999999999997</v>
      </c>
      <c r="H33" s="187">
        <f>+calcFr!$D$35</f>
        <v>0.96299999999999997</v>
      </c>
      <c r="I33" s="187">
        <f>+calcFr!$D$35</f>
        <v>0.96299999999999997</v>
      </c>
      <c r="J33" s="187">
        <f>+calcFr!$D$35</f>
        <v>0.96299999999999997</v>
      </c>
      <c r="K33" s="187">
        <f>+calcFr!$D$35</f>
        <v>0.96299999999999997</v>
      </c>
      <c r="L33" s="187">
        <f>+calcFr!$D$35</f>
        <v>0.96299999999999997</v>
      </c>
      <c r="M33" s="187">
        <f>+calcFr!$D$35</f>
        <v>0.96299999999999997</v>
      </c>
      <c r="N33" s="187">
        <f>+calcFr!$D$35</f>
        <v>0.96299999999999997</v>
      </c>
      <c r="O33" s="187">
        <f>+calcFr!$D$35</f>
        <v>0.96299999999999997</v>
      </c>
      <c r="P33" s="187">
        <f>+calcFr!$D$35</f>
        <v>0.96299999999999997</v>
      </c>
      <c r="Q33" s="187">
        <f>+calcFr!$D$35</f>
        <v>0.96299999999999997</v>
      </c>
      <c r="S33" s="5"/>
      <c r="T33" s="5"/>
      <c r="U33" s="5"/>
      <c r="V33" s="6"/>
    </row>
    <row r="34" spans="2:22" ht="15.9" customHeight="1">
      <c r="B34" s="170">
        <v>2018</v>
      </c>
      <c r="C34" s="185" t="s">
        <v>15</v>
      </c>
      <c r="D34" s="189">
        <v>0.75</v>
      </c>
      <c r="E34" s="189">
        <v>0.75</v>
      </c>
      <c r="F34" s="187">
        <f>+calcFr!$D$35</f>
        <v>0.96299999999999997</v>
      </c>
      <c r="G34" s="187">
        <f>+calcFr!$D$35</f>
        <v>0.96299999999999997</v>
      </c>
      <c r="H34" s="187">
        <f>+calcFr!$D$35</f>
        <v>0.96299999999999997</v>
      </c>
      <c r="I34" s="187">
        <f>+calcFr!$D$35</f>
        <v>0.96299999999999997</v>
      </c>
      <c r="J34" s="187">
        <f>+calcFr!$D$35</f>
        <v>0.96299999999999997</v>
      </c>
      <c r="K34" s="187">
        <f>+calcFr!$D$35</f>
        <v>0.96299999999999997</v>
      </c>
      <c r="L34" s="187">
        <f>+calcFr!$D$35</f>
        <v>0.96299999999999997</v>
      </c>
      <c r="M34" s="187">
        <f>+calcFr!$D$35</f>
        <v>0.96299999999999997</v>
      </c>
      <c r="N34" s="187">
        <f>+calcFr!$D$35</f>
        <v>0.96299999999999997</v>
      </c>
      <c r="O34" s="187">
        <f>+calcFr!$D$35</f>
        <v>0.96299999999999997</v>
      </c>
      <c r="P34" s="187">
        <f>+calcFr!$D$35</f>
        <v>0.96299999999999997</v>
      </c>
      <c r="Q34" s="187">
        <f>+calcFr!$D$35</f>
        <v>0.96299999999999997</v>
      </c>
      <c r="S34" s="5"/>
      <c r="T34" s="5"/>
      <c r="U34" s="5"/>
      <c r="V34" s="6"/>
    </row>
    <row r="35" spans="2:22" ht="15.9" customHeight="1">
      <c r="B35" s="170">
        <v>2019</v>
      </c>
      <c r="C35" s="185" t="s">
        <v>15</v>
      </c>
      <c r="D35" s="185" t="s">
        <v>15</v>
      </c>
      <c r="E35" s="189">
        <v>0.75</v>
      </c>
      <c r="F35" s="187">
        <f>+calcFr!$D$35</f>
        <v>0.96299999999999997</v>
      </c>
      <c r="G35" s="187">
        <f>+calcFr!$D$35</f>
        <v>0.96299999999999997</v>
      </c>
      <c r="H35" s="187">
        <f>+calcFr!$D$35</f>
        <v>0.96299999999999997</v>
      </c>
      <c r="I35" s="187">
        <f>+calcFr!$D$35</f>
        <v>0.96299999999999997</v>
      </c>
      <c r="J35" s="187">
        <f>+calcFr!$D$35</f>
        <v>0.96299999999999997</v>
      </c>
      <c r="K35" s="187">
        <f>+calcFr!$D$35</f>
        <v>0.96299999999999997</v>
      </c>
      <c r="L35" s="187">
        <f>+calcFr!$D$35</f>
        <v>0.96299999999999997</v>
      </c>
      <c r="M35" s="187">
        <f>+calcFr!$D$35</f>
        <v>0.96299999999999997</v>
      </c>
      <c r="N35" s="187">
        <f>+calcFr!$D$35</f>
        <v>0.96299999999999997</v>
      </c>
      <c r="O35" s="187">
        <f>+calcFr!$D$35</f>
        <v>0.96299999999999997</v>
      </c>
      <c r="P35" s="187">
        <f>+calcFr!$D$35</f>
        <v>0.96299999999999997</v>
      </c>
      <c r="Q35" s="187">
        <f>+calcFr!$D$35</f>
        <v>0.96299999999999997</v>
      </c>
      <c r="S35" s="5"/>
      <c r="T35" s="5"/>
      <c r="U35" s="5"/>
      <c r="V35" s="6"/>
    </row>
    <row r="36" spans="2:22" ht="15.9" customHeight="1">
      <c r="B36" s="170">
        <v>2020</v>
      </c>
      <c r="C36" s="185" t="s">
        <v>15</v>
      </c>
      <c r="D36" s="185" t="s">
        <v>15</v>
      </c>
      <c r="E36" s="185" t="s">
        <v>15</v>
      </c>
      <c r="F36" s="187">
        <f>+calcFr!$D$35</f>
        <v>0.96299999999999997</v>
      </c>
      <c r="G36" s="187">
        <f>+calcFr!$D$35</f>
        <v>0.96299999999999997</v>
      </c>
      <c r="H36" s="187">
        <f>+calcFr!$D$35</f>
        <v>0.96299999999999997</v>
      </c>
      <c r="I36" s="187">
        <f>+calcFr!$D$35</f>
        <v>0.96299999999999997</v>
      </c>
      <c r="J36" s="187">
        <f>+calcFr!$D$35</f>
        <v>0.96299999999999997</v>
      </c>
      <c r="K36" s="187">
        <f>+calcFr!$D$35</f>
        <v>0.96299999999999997</v>
      </c>
      <c r="L36" s="187">
        <f>+calcFr!$D$35</f>
        <v>0.96299999999999997</v>
      </c>
      <c r="M36" s="187">
        <f>+calcFr!$D$35</f>
        <v>0.96299999999999997</v>
      </c>
      <c r="N36" s="187">
        <f>+calcFr!$D$35</f>
        <v>0.96299999999999997</v>
      </c>
      <c r="O36" s="187">
        <f>+calcFr!$D$35</f>
        <v>0.96299999999999997</v>
      </c>
      <c r="P36" s="187">
        <f>+calcFr!$D$35</f>
        <v>0.96299999999999997</v>
      </c>
      <c r="Q36" s="187">
        <f>+calcFr!$D$35</f>
        <v>0.96299999999999997</v>
      </c>
      <c r="S36" s="5"/>
      <c r="T36" s="5"/>
      <c r="U36" s="5"/>
      <c r="V36" s="6"/>
    </row>
    <row r="37" spans="2:22" ht="15.9" customHeight="1">
      <c r="B37" s="170">
        <v>2021</v>
      </c>
      <c r="C37" s="185" t="s">
        <v>15</v>
      </c>
      <c r="D37" s="185" t="s">
        <v>15</v>
      </c>
      <c r="E37" s="185" t="s">
        <v>15</v>
      </c>
      <c r="F37" s="185" t="s">
        <v>15</v>
      </c>
      <c r="G37" s="187">
        <f>+calcFr!$D$35</f>
        <v>0.96299999999999997</v>
      </c>
      <c r="H37" s="187">
        <f>+calcFr!$D$35</f>
        <v>0.96299999999999997</v>
      </c>
      <c r="I37" s="187">
        <f>+calcFr!$D$35</f>
        <v>0.96299999999999997</v>
      </c>
      <c r="J37" s="187">
        <f>+calcFr!$D$35</f>
        <v>0.96299999999999997</v>
      </c>
      <c r="K37" s="187">
        <f>+calcFr!$D$35</f>
        <v>0.96299999999999997</v>
      </c>
      <c r="L37" s="187">
        <f>+calcFr!$D$35</f>
        <v>0.96299999999999997</v>
      </c>
      <c r="M37" s="187">
        <f>+calcFr!$D$35</f>
        <v>0.96299999999999997</v>
      </c>
      <c r="N37" s="187">
        <f>+calcFr!$D$35</f>
        <v>0.96299999999999997</v>
      </c>
      <c r="O37" s="187">
        <f>+calcFr!$D$35</f>
        <v>0.96299999999999997</v>
      </c>
      <c r="P37" s="187">
        <f>+calcFr!$D$35</f>
        <v>0.96299999999999997</v>
      </c>
      <c r="Q37" s="187">
        <f>+calcFr!$D$35</f>
        <v>0.96299999999999997</v>
      </c>
      <c r="S37" s="5"/>
      <c r="T37" s="5"/>
      <c r="U37" s="5"/>
      <c r="V37" s="6"/>
    </row>
    <row r="38" spans="2:22" ht="15.9" customHeight="1">
      <c r="B38" s="170">
        <v>2022</v>
      </c>
      <c r="C38" s="185" t="s">
        <v>15</v>
      </c>
      <c r="D38" s="185" t="s">
        <v>15</v>
      </c>
      <c r="E38" s="185" t="s">
        <v>15</v>
      </c>
      <c r="F38" s="185" t="s">
        <v>15</v>
      </c>
      <c r="G38" s="185" t="s">
        <v>15</v>
      </c>
      <c r="H38" s="187">
        <f>+calcFr!$D$35</f>
        <v>0.96299999999999997</v>
      </c>
      <c r="I38" s="187">
        <f>+calcFr!$D$35</f>
        <v>0.96299999999999997</v>
      </c>
      <c r="J38" s="187">
        <f>+calcFr!$D$35</f>
        <v>0.96299999999999997</v>
      </c>
      <c r="K38" s="187">
        <f>+calcFr!$D$35</f>
        <v>0.96299999999999997</v>
      </c>
      <c r="L38" s="187">
        <f>+calcFr!$D$35</f>
        <v>0.96299999999999997</v>
      </c>
      <c r="M38" s="187">
        <f>+calcFr!$D$35</f>
        <v>0.96299999999999997</v>
      </c>
      <c r="N38" s="187">
        <f>+calcFr!$D$35</f>
        <v>0.96299999999999997</v>
      </c>
      <c r="O38" s="187">
        <f>+calcFr!$D$35</f>
        <v>0.96299999999999997</v>
      </c>
      <c r="P38" s="187">
        <f>+calcFr!$D$35</f>
        <v>0.96299999999999997</v>
      </c>
      <c r="Q38" s="187">
        <f>+calcFr!$D$35</f>
        <v>0.96299999999999997</v>
      </c>
      <c r="S38" s="5"/>
      <c r="T38" s="5"/>
      <c r="U38" s="5"/>
      <c r="V38" s="6"/>
    </row>
    <row r="39" spans="2:22" ht="15.9" customHeight="1">
      <c r="B39" s="170" t="s">
        <v>125</v>
      </c>
      <c r="C39" s="185" t="s">
        <v>15</v>
      </c>
      <c r="D39" s="185" t="s">
        <v>15</v>
      </c>
      <c r="E39" s="185" t="s">
        <v>15</v>
      </c>
      <c r="F39" s="185" t="s">
        <v>15</v>
      </c>
      <c r="G39" s="185" t="s">
        <v>15</v>
      </c>
      <c r="H39" s="185" t="s">
        <v>15</v>
      </c>
      <c r="I39" s="187">
        <f>+calcFr!$D$51</f>
        <v>0.5</v>
      </c>
      <c r="J39" s="187">
        <f>+calcFr!$D$51</f>
        <v>0.5</v>
      </c>
      <c r="K39" s="187">
        <f>+calcFr!$D$51</f>
        <v>0.5</v>
      </c>
      <c r="L39" s="187">
        <f>+calcFr!$D$51</f>
        <v>0.5</v>
      </c>
      <c r="M39" s="187">
        <f>+calcFr!$D$51</f>
        <v>0.5</v>
      </c>
      <c r="N39" s="187">
        <f>+calcFr!$D$51</f>
        <v>0.5</v>
      </c>
      <c r="O39" s="187">
        <f>+calcFr!$D$51</f>
        <v>0.5</v>
      </c>
      <c r="P39" s="187">
        <f>+calcFr!$D$51</f>
        <v>0.5</v>
      </c>
      <c r="Q39" s="187">
        <f>+calcFr!$D$51</f>
        <v>0.5</v>
      </c>
      <c r="S39" s="5"/>
      <c r="T39" s="5"/>
      <c r="U39" s="5"/>
      <c r="V39" s="6"/>
    </row>
    <row r="40" spans="2:22" ht="15.9" customHeight="1">
      <c r="B40" s="170" t="s">
        <v>126</v>
      </c>
      <c r="C40" s="185" t="s">
        <v>15</v>
      </c>
      <c r="D40" s="185" t="s">
        <v>15</v>
      </c>
      <c r="E40" s="185" t="s">
        <v>15</v>
      </c>
      <c r="F40" s="185" t="s">
        <v>15</v>
      </c>
      <c r="G40" s="185" t="s">
        <v>15</v>
      </c>
      <c r="H40" s="185" t="s">
        <v>15</v>
      </c>
      <c r="I40" s="187">
        <f>+calcFr!$D$64</f>
        <v>0.5</v>
      </c>
      <c r="J40" s="187">
        <f>+calcFr!$D$64</f>
        <v>0.5</v>
      </c>
      <c r="K40" s="187">
        <f>+calcFr!$D$74</f>
        <v>0.5</v>
      </c>
      <c r="L40" s="187">
        <f>+calcFr!$D$84</f>
        <v>0.5</v>
      </c>
      <c r="M40" s="187">
        <f>+calcFr!$D$94</f>
        <v>0.25</v>
      </c>
      <c r="N40" s="187">
        <f>+calcFr!$D$104</f>
        <v>0</v>
      </c>
      <c r="O40" s="187">
        <f>+calcFr!$D$104</f>
        <v>0</v>
      </c>
      <c r="P40" s="187">
        <f>+calcFr!$D$104</f>
        <v>0</v>
      </c>
      <c r="Q40" s="187">
        <f>+calcFr!$D$104</f>
        <v>0</v>
      </c>
      <c r="S40" s="5"/>
      <c r="T40" s="5"/>
      <c r="U40" s="5"/>
      <c r="V40" s="6"/>
    </row>
    <row r="41" spans="2:22" ht="15.9" customHeight="1">
      <c r="B41" s="170">
        <v>2024</v>
      </c>
      <c r="C41" s="185" t="s">
        <v>15</v>
      </c>
      <c r="D41" s="185" t="s">
        <v>15</v>
      </c>
      <c r="E41" s="185" t="s">
        <v>15</v>
      </c>
      <c r="F41" s="185" t="s">
        <v>15</v>
      </c>
      <c r="G41" s="185" t="s">
        <v>15</v>
      </c>
      <c r="H41" s="185" t="s">
        <v>15</v>
      </c>
      <c r="I41" s="185" t="s">
        <v>15</v>
      </c>
      <c r="J41" s="187">
        <f>+calcFr!$D$64</f>
        <v>0.5</v>
      </c>
      <c r="K41" s="187">
        <f>+calcFr!$D$74</f>
        <v>0.5</v>
      </c>
      <c r="L41" s="187">
        <f>+calcFr!$D$84</f>
        <v>0.5</v>
      </c>
      <c r="M41" s="187">
        <f>+calcFr!$D$94</f>
        <v>0.25</v>
      </c>
      <c r="N41" s="187">
        <f>+calcFr!$D$104</f>
        <v>0</v>
      </c>
      <c r="O41" s="187">
        <f>+calcFr!$D$104</f>
        <v>0</v>
      </c>
      <c r="P41" s="187">
        <f>+calcFr!$D$104</f>
        <v>0</v>
      </c>
      <c r="Q41" s="187">
        <f>+calcFr!$D$104</f>
        <v>0</v>
      </c>
      <c r="S41" s="5"/>
      <c r="T41" s="5"/>
      <c r="U41" s="5"/>
      <c r="V41" s="6"/>
    </row>
    <row r="42" spans="2:22" ht="15.9" customHeight="1">
      <c r="B42" s="170">
        <v>2025</v>
      </c>
      <c r="C42" s="185" t="s">
        <v>15</v>
      </c>
      <c r="D42" s="185" t="s">
        <v>15</v>
      </c>
      <c r="E42" s="185" t="s">
        <v>15</v>
      </c>
      <c r="F42" s="185" t="s">
        <v>15</v>
      </c>
      <c r="G42" s="185" t="s">
        <v>15</v>
      </c>
      <c r="H42" s="185" t="s">
        <v>15</v>
      </c>
      <c r="I42" s="185" t="s">
        <v>15</v>
      </c>
      <c r="J42" s="185" t="s">
        <v>15</v>
      </c>
      <c r="K42" s="187">
        <f>+calcFr!$D$74</f>
        <v>0.5</v>
      </c>
      <c r="L42" s="187">
        <f>+calcFr!$D$84</f>
        <v>0.5</v>
      </c>
      <c r="M42" s="187">
        <f>+calcFr!$D$94</f>
        <v>0.25</v>
      </c>
      <c r="N42" s="187">
        <f>+calcFr!$D$104</f>
        <v>0</v>
      </c>
      <c r="O42" s="187">
        <f>+calcFr!$D$104</f>
        <v>0</v>
      </c>
      <c r="P42" s="187">
        <f>+calcFr!$D$104</f>
        <v>0</v>
      </c>
      <c r="Q42" s="187">
        <f>+calcFr!$D$104</f>
        <v>0</v>
      </c>
      <c r="S42" s="5"/>
      <c r="T42" s="5"/>
      <c r="U42" s="5"/>
      <c r="V42" s="6"/>
    </row>
    <row r="43" spans="2:22" ht="15.9" customHeight="1">
      <c r="B43" s="170">
        <v>2026</v>
      </c>
      <c r="C43" s="185" t="s">
        <v>15</v>
      </c>
      <c r="D43" s="185" t="s">
        <v>15</v>
      </c>
      <c r="E43" s="185" t="s">
        <v>15</v>
      </c>
      <c r="F43" s="185" t="s">
        <v>15</v>
      </c>
      <c r="G43" s="185" t="s">
        <v>15</v>
      </c>
      <c r="H43" s="185" t="s">
        <v>15</v>
      </c>
      <c r="I43" s="185" t="s">
        <v>15</v>
      </c>
      <c r="J43" s="185" t="s">
        <v>15</v>
      </c>
      <c r="K43" s="185" t="s">
        <v>15</v>
      </c>
      <c r="L43" s="187">
        <f>+calcFr!$D$114</f>
        <v>0</v>
      </c>
      <c r="M43" s="187">
        <f>+calcFr!$D$114</f>
        <v>0</v>
      </c>
      <c r="N43" s="187">
        <f>+calcFr!$D$114</f>
        <v>0</v>
      </c>
      <c r="O43" s="187">
        <f>+calcFr!$D$114</f>
        <v>0</v>
      </c>
      <c r="P43" s="187">
        <f>+calcFr!$D$114</f>
        <v>0</v>
      </c>
      <c r="Q43" s="187">
        <f>+calcFr!$D$114</f>
        <v>0</v>
      </c>
      <c r="S43" s="5"/>
      <c r="T43" s="5"/>
      <c r="U43" s="5"/>
      <c r="V43" s="6"/>
    </row>
    <row r="44" spans="2:22" ht="15.9" customHeight="1">
      <c r="B44" s="170">
        <v>2027</v>
      </c>
      <c r="C44" s="185" t="s">
        <v>15</v>
      </c>
      <c r="D44" s="185" t="s">
        <v>15</v>
      </c>
      <c r="E44" s="185" t="s">
        <v>15</v>
      </c>
      <c r="F44" s="185" t="s">
        <v>15</v>
      </c>
      <c r="G44" s="185" t="s">
        <v>15</v>
      </c>
      <c r="H44" s="185" t="s">
        <v>15</v>
      </c>
      <c r="I44" s="185" t="s">
        <v>15</v>
      </c>
      <c r="J44" s="185" t="s">
        <v>15</v>
      </c>
      <c r="K44" s="185" t="s">
        <v>15</v>
      </c>
      <c r="L44" s="185" t="s">
        <v>15</v>
      </c>
      <c r="M44" s="187">
        <f>+calcFr!$D$115</f>
        <v>0</v>
      </c>
      <c r="N44" s="187">
        <f>+calcFr!$D$115</f>
        <v>0</v>
      </c>
      <c r="O44" s="187">
        <f>+calcFr!$D$115</f>
        <v>0</v>
      </c>
      <c r="P44" s="187">
        <f>+calcFr!$D$115</f>
        <v>0</v>
      </c>
      <c r="Q44" s="187">
        <f>+calcFr!$D$115</f>
        <v>0</v>
      </c>
      <c r="S44" s="5"/>
      <c r="T44" s="5"/>
      <c r="U44" s="5"/>
      <c r="V44" s="6"/>
    </row>
    <row r="45" spans="2:22" ht="15.9" customHeight="1">
      <c r="B45" s="170">
        <v>2028</v>
      </c>
      <c r="C45" s="185" t="s">
        <v>15</v>
      </c>
      <c r="D45" s="185" t="s">
        <v>15</v>
      </c>
      <c r="E45" s="185" t="s">
        <v>15</v>
      </c>
      <c r="F45" s="185" t="s">
        <v>15</v>
      </c>
      <c r="G45" s="185" t="s">
        <v>15</v>
      </c>
      <c r="H45" s="185" t="s">
        <v>15</v>
      </c>
      <c r="I45" s="185" t="s">
        <v>15</v>
      </c>
      <c r="J45" s="185" t="s">
        <v>15</v>
      </c>
      <c r="K45" s="185" t="s">
        <v>15</v>
      </c>
      <c r="L45" s="185" t="s">
        <v>15</v>
      </c>
      <c r="M45" s="185" t="s">
        <v>15</v>
      </c>
      <c r="N45" s="187">
        <f>+calcFr!$D$116</f>
        <v>0</v>
      </c>
      <c r="O45" s="187">
        <f>+calcFr!$D$116</f>
        <v>0</v>
      </c>
      <c r="P45" s="187">
        <f>+calcFr!$D$116</f>
        <v>0</v>
      </c>
      <c r="Q45" s="187">
        <f>+calcFr!$D$116</f>
        <v>0</v>
      </c>
      <c r="S45" s="5"/>
      <c r="T45" s="5"/>
      <c r="U45" s="5"/>
      <c r="V45" s="6"/>
    </row>
    <row r="46" spans="2:22" ht="15.9" customHeight="1">
      <c r="B46" s="170">
        <v>2029</v>
      </c>
      <c r="C46" s="185" t="s">
        <v>15</v>
      </c>
      <c r="D46" s="185" t="s">
        <v>15</v>
      </c>
      <c r="E46" s="185" t="s">
        <v>15</v>
      </c>
      <c r="F46" s="185" t="s">
        <v>15</v>
      </c>
      <c r="G46" s="185" t="s">
        <v>15</v>
      </c>
      <c r="H46" s="185" t="s">
        <v>15</v>
      </c>
      <c r="I46" s="185" t="s">
        <v>15</v>
      </c>
      <c r="J46" s="185" t="s">
        <v>15</v>
      </c>
      <c r="K46" s="185" t="s">
        <v>15</v>
      </c>
      <c r="L46" s="185" t="s">
        <v>15</v>
      </c>
      <c r="M46" s="185" t="s">
        <v>15</v>
      </c>
      <c r="N46" s="185" t="s">
        <v>15</v>
      </c>
      <c r="O46" s="187">
        <f>+calcFr!$D$117</f>
        <v>0</v>
      </c>
      <c r="P46" s="187">
        <f>+calcFr!$D$117</f>
        <v>0</v>
      </c>
      <c r="Q46" s="187">
        <f>+calcFr!$D$117</f>
        <v>0</v>
      </c>
      <c r="S46" s="5"/>
      <c r="T46" s="5"/>
      <c r="U46" s="5"/>
      <c r="V46" s="6"/>
    </row>
    <row r="47" spans="2:22" ht="15.9" customHeight="1">
      <c r="B47" s="170">
        <v>2030</v>
      </c>
      <c r="C47" s="185" t="s">
        <v>15</v>
      </c>
      <c r="D47" s="185" t="s">
        <v>15</v>
      </c>
      <c r="E47" s="185" t="s">
        <v>15</v>
      </c>
      <c r="F47" s="185" t="s">
        <v>15</v>
      </c>
      <c r="G47" s="185" t="s">
        <v>15</v>
      </c>
      <c r="H47" s="185" t="s">
        <v>15</v>
      </c>
      <c r="I47" s="185" t="s">
        <v>15</v>
      </c>
      <c r="J47" s="185" t="s">
        <v>15</v>
      </c>
      <c r="K47" s="185" t="s">
        <v>15</v>
      </c>
      <c r="L47" s="185" t="s">
        <v>15</v>
      </c>
      <c r="M47" s="185" t="s">
        <v>15</v>
      </c>
      <c r="N47" s="185" t="s">
        <v>15</v>
      </c>
      <c r="O47" s="185" t="s">
        <v>15</v>
      </c>
      <c r="P47" s="187">
        <f>+calcFr!$D$118</f>
        <v>0</v>
      </c>
      <c r="Q47" s="187">
        <f>+calcFr!$D$118</f>
        <v>0</v>
      </c>
      <c r="S47" s="5"/>
      <c r="T47" s="5"/>
      <c r="U47" s="5"/>
      <c r="V47" s="6"/>
    </row>
    <row r="48" spans="2:22" ht="15.9" customHeight="1">
      <c r="B48" s="170">
        <v>2031</v>
      </c>
      <c r="C48" s="185" t="s">
        <v>15</v>
      </c>
      <c r="D48" s="185" t="s">
        <v>15</v>
      </c>
      <c r="E48" s="185" t="s">
        <v>15</v>
      </c>
      <c r="F48" s="185" t="s">
        <v>15</v>
      </c>
      <c r="G48" s="185" t="s">
        <v>15</v>
      </c>
      <c r="H48" s="185" t="s">
        <v>15</v>
      </c>
      <c r="I48" s="185" t="s">
        <v>15</v>
      </c>
      <c r="J48" s="185" t="s">
        <v>15</v>
      </c>
      <c r="K48" s="185" t="s">
        <v>15</v>
      </c>
      <c r="L48" s="185" t="s">
        <v>15</v>
      </c>
      <c r="M48" s="185" t="s">
        <v>15</v>
      </c>
      <c r="N48" s="185" t="s">
        <v>15</v>
      </c>
      <c r="O48" s="185" t="s">
        <v>15</v>
      </c>
      <c r="P48" s="185" t="s">
        <v>15</v>
      </c>
      <c r="Q48" s="187">
        <f>+calcFr!$D$119</f>
        <v>0</v>
      </c>
      <c r="S48" s="5"/>
      <c r="T48" s="5"/>
      <c r="U48" s="5"/>
      <c r="V48" s="6"/>
    </row>
    <row r="49" spans="2:22" ht="15.9" customHeight="1">
      <c r="S49" s="5"/>
      <c r="T49" s="5"/>
      <c r="U49" s="5"/>
      <c r="V49" s="6"/>
    </row>
    <row r="50" spans="2:22" ht="15.75" customHeight="1">
      <c r="S50" s="5"/>
      <c r="T50" s="5"/>
      <c r="U50" s="5"/>
      <c r="V50" s="6"/>
    </row>
    <row r="51" spans="2:22" ht="15.9" customHeight="1">
      <c r="B51" s="277" t="s">
        <v>303</v>
      </c>
      <c r="C51" s="277"/>
      <c r="D51" s="277"/>
      <c r="E51" s="277"/>
      <c r="F51" s="277"/>
      <c r="G51" s="277"/>
      <c r="H51" s="277"/>
      <c r="I51" s="277"/>
      <c r="J51" s="277"/>
      <c r="K51" s="277"/>
      <c r="L51" s="277"/>
      <c r="M51" s="277"/>
      <c r="N51" s="277"/>
      <c r="O51" s="277"/>
      <c r="P51" s="277"/>
      <c r="S51" s="279"/>
      <c r="T51" s="279"/>
      <c r="U51" s="279"/>
      <c r="V51" s="280"/>
    </row>
    <row r="52" spans="2:22" ht="15.9" customHeight="1">
      <c r="B52" s="278" t="s">
        <v>268</v>
      </c>
      <c r="C52" s="383" t="s">
        <v>120</v>
      </c>
      <c r="D52" s="383"/>
      <c r="E52" s="383"/>
      <c r="F52" s="383"/>
      <c r="G52" s="383"/>
      <c r="H52" s="383"/>
      <c r="I52" s="383"/>
      <c r="J52" s="383"/>
      <c r="K52" s="383"/>
      <c r="L52" s="383"/>
      <c r="M52" s="383"/>
      <c r="N52" s="383"/>
      <c r="O52" s="383"/>
      <c r="P52" s="383"/>
      <c r="Q52" s="383"/>
      <c r="S52" s="279"/>
      <c r="T52" s="279"/>
      <c r="U52" s="279"/>
      <c r="V52" s="280"/>
    </row>
    <row r="53" spans="2:22" ht="15.9" customHeight="1">
      <c r="B53" s="169" t="s">
        <v>121</v>
      </c>
      <c r="C53" s="114">
        <v>2017</v>
      </c>
      <c r="D53" s="114">
        <v>2018</v>
      </c>
      <c r="E53" s="114">
        <v>2019</v>
      </c>
      <c r="F53" s="114">
        <v>2020</v>
      </c>
      <c r="G53" s="114">
        <v>2021</v>
      </c>
      <c r="H53" s="114">
        <v>2022</v>
      </c>
      <c r="I53" s="114">
        <v>2023</v>
      </c>
      <c r="J53" s="114">
        <v>2024</v>
      </c>
      <c r="K53" s="114">
        <v>2025</v>
      </c>
      <c r="L53" s="114">
        <v>2026</v>
      </c>
      <c r="M53" s="114">
        <v>2027</v>
      </c>
      <c r="N53" s="114">
        <v>2028</v>
      </c>
      <c r="O53" s="114">
        <v>2029</v>
      </c>
      <c r="P53" s="114">
        <v>2030</v>
      </c>
      <c r="Q53" s="114">
        <v>2031</v>
      </c>
      <c r="S53" s="279"/>
      <c r="T53" s="279"/>
      <c r="U53" s="279"/>
      <c r="V53" s="280"/>
    </row>
    <row r="54" spans="2:22" ht="15.9" customHeight="1">
      <c r="B54" s="170">
        <v>2017</v>
      </c>
      <c r="C54" s="189">
        <f>IF(OR(calcFr!$B$7=3,calcFr!$B$7=6),C12,"-")</f>
        <v>1</v>
      </c>
      <c r="D54" s="189">
        <f>IF(OR(calcFr!$B$7=3,calcFr!$B$7=6),D12,"-")</f>
        <v>1</v>
      </c>
      <c r="E54" s="189">
        <f>IF(OR(calcFr!$B$7=3,calcFr!$B$7=6),E12,"-")</f>
        <v>1</v>
      </c>
      <c r="F54" s="189">
        <f>IF(OR(calcFr!$B$7=3,calcFr!$B$7=6),F12,"-")</f>
        <v>0.96299999999999997</v>
      </c>
      <c r="G54" s="189">
        <f>IF(OR(calcFr!$B$7=3,calcFr!$B$7=6),G12,"-")</f>
        <v>0.96299999999999997</v>
      </c>
      <c r="H54" s="189">
        <f>IF(OR(calcFr!$B$7=3,calcFr!$B$7=6),H12,"-")</f>
        <v>0.96299999999999997</v>
      </c>
      <c r="I54" s="189">
        <f>IF(OR(calcFr!$B$7=3,calcFr!$B$7=6),I12,"-")</f>
        <v>0.96299999999999997</v>
      </c>
      <c r="J54" s="189">
        <f>IF(OR(calcFr!$B$7=3,calcFr!$B$7=6),J12,"-")</f>
        <v>0.96299999999999997</v>
      </c>
      <c r="K54" s="189">
        <f>IF(OR(calcFr!$B$7=3,calcFr!$B$7=6),K12,"-")</f>
        <v>0.96299999999999997</v>
      </c>
      <c r="L54" s="189">
        <f>IF(OR(calcFr!$B$7=3,calcFr!$B$7=6),L12,"-")</f>
        <v>0.7</v>
      </c>
      <c r="M54" s="189">
        <f>IF(OR(calcFr!$B$7=3,calcFr!$B$7=6),M12,"-")</f>
        <v>0.65</v>
      </c>
      <c r="N54" s="189">
        <f>IF(OR(calcFr!$B$7=3,calcFr!$B$7=6),N12,"-")</f>
        <v>0.6</v>
      </c>
      <c r="O54" s="189">
        <f>IF(OR(calcFr!$B$7=3,calcFr!$B$7=6),O12,"-")</f>
        <v>0.55000000000000004</v>
      </c>
      <c r="P54" s="189">
        <f>IF(OR(calcFr!$B$7=3,calcFr!$B$7=6),P12,"-")</f>
        <v>0.5</v>
      </c>
      <c r="Q54" s="189">
        <f>IF(OR(calcFr!$B$7=3,calcFr!$B$7=6),Q12,"-")</f>
        <v>0.5</v>
      </c>
      <c r="S54" s="279"/>
      <c r="T54" s="279"/>
      <c r="U54" s="279"/>
      <c r="V54" s="280"/>
    </row>
    <row r="55" spans="2:22" ht="15.9" customHeight="1">
      <c r="B55" s="170">
        <v>2018</v>
      </c>
      <c r="C55" s="185" t="s">
        <v>15</v>
      </c>
      <c r="D55" s="189">
        <f>IF(OR(calcFr!$B$7=3,calcFr!$B$7=6),D13,"-")</f>
        <v>1</v>
      </c>
      <c r="E55" s="189">
        <f>IF(OR(calcFr!$B$7=3,calcFr!$B$7=6),E13,"-")</f>
        <v>1</v>
      </c>
      <c r="F55" s="189">
        <f>IF(OR(calcFr!$B$7=3,calcFr!$B$7=6),F13,"-")</f>
        <v>0.96299999999999997</v>
      </c>
      <c r="G55" s="189">
        <f>IF(OR(calcFr!$B$7=3,calcFr!$B$7=6),G13,"-")</f>
        <v>0.96299999999999997</v>
      </c>
      <c r="H55" s="189">
        <f>IF(OR(calcFr!$B$7=3,calcFr!$B$7=6),H13,"-")</f>
        <v>0.96299999999999997</v>
      </c>
      <c r="I55" s="189">
        <f>IF(OR(calcFr!$B$7=3,calcFr!$B$7=6),I13,"-")</f>
        <v>0.96299999999999997</v>
      </c>
      <c r="J55" s="189">
        <f>IF(OR(calcFr!$B$7=3,calcFr!$B$7=6),J13,"-")</f>
        <v>0.96299999999999997</v>
      </c>
      <c r="K55" s="189">
        <f>IF(OR(calcFr!$B$7=3,calcFr!$B$7=6),K13,"-")</f>
        <v>0.96299999999999997</v>
      </c>
      <c r="L55" s="189">
        <f>IF(OR(calcFr!$B$7=3,calcFr!$B$7=6),L13,"-")</f>
        <v>0.96299999999999997</v>
      </c>
      <c r="M55" s="189">
        <f>IF(OR(calcFr!$B$7=3,calcFr!$B$7=6),M13,"-")</f>
        <v>0.96299999999999997</v>
      </c>
      <c r="N55" s="189">
        <f>IF(OR(calcFr!$B$7=3,calcFr!$B$7=6),N13,"-")</f>
        <v>0.96299999999999997</v>
      </c>
      <c r="O55" s="189">
        <f>IF(OR(calcFr!$B$7=3,calcFr!$B$7=6),O13,"-")</f>
        <v>0.96299999999999997</v>
      </c>
      <c r="P55" s="189">
        <f>IF(OR(calcFr!$B$7=3,calcFr!$B$7=6),P13,"-")</f>
        <v>0.96299999999999997</v>
      </c>
      <c r="Q55" s="189">
        <f>IF(OR(calcFr!$B$7=3,calcFr!$B$7=6),Q13,"-")</f>
        <v>0.96299999999999997</v>
      </c>
      <c r="S55" s="279"/>
      <c r="T55" s="279"/>
      <c r="U55" s="279"/>
      <c r="V55" s="280"/>
    </row>
    <row r="56" spans="2:22" ht="15.9" customHeight="1">
      <c r="B56" s="170">
        <v>2019</v>
      </c>
      <c r="C56" s="185" t="s">
        <v>15</v>
      </c>
      <c r="D56" s="185" t="s">
        <v>15</v>
      </c>
      <c r="E56" s="189">
        <f>IF(OR(calcFr!$B$7=3,calcFr!$B$7=6),E14,"-")</f>
        <v>1</v>
      </c>
      <c r="F56" s="189">
        <f>IF(OR(calcFr!$B$7=3,calcFr!$B$7=6),F14,"-")</f>
        <v>0.96299999999999997</v>
      </c>
      <c r="G56" s="189">
        <f>IF(OR(calcFr!$B$7=3,calcFr!$B$7=6),G14,"-")</f>
        <v>0.96299999999999997</v>
      </c>
      <c r="H56" s="189">
        <f>IF(OR(calcFr!$B$7=3,calcFr!$B$7=6),H14,"-")</f>
        <v>0.96299999999999997</v>
      </c>
      <c r="I56" s="189">
        <f>IF(OR(calcFr!$B$7=3,calcFr!$B$7=6),I14,"-")</f>
        <v>0.96299999999999997</v>
      </c>
      <c r="J56" s="189">
        <f>IF(OR(calcFr!$B$7=3,calcFr!$B$7=6),J14,"-")</f>
        <v>0.96299999999999997</v>
      </c>
      <c r="K56" s="189">
        <f>IF(OR(calcFr!$B$7=3,calcFr!$B$7=6),K14,"-")</f>
        <v>0.96299999999999997</v>
      </c>
      <c r="L56" s="189">
        <f>IF(OR(calcFr!$B$7=3,calcFr!$B$7=6),L14,"-")</f>
        <v>0.96299999999999997</v>
      </c>
      <c r="M56" s="189">
        <f>IF(OR(calcFr!$B$7=3,calcFr!$B$7=6),M14,"-")</f>
        <v>0.96299999999999997</v>
      </c>
      <c r="N56" s="189">
        <f>IF(OR(calcFr!$B$7=3,calcFr!$B$7=6),N14,"-")</f>
        <v>0.96299999999999997</v>
      </c>
      <c r="O56" s="189">
        <f>IF(OR(calcFr!$B$7=3,calcFr!$B$7=6),O14,"-")</f>
        <v>0.96299999999999997</v>
      </c>
      <c r="P56" s="189">
        <f>IF(OR(calcFr!$B$7=3,calcFr!$B$7=6),P14,"-")</f>
        <v>0.96299999999999997</v>
      </c>
      <c r="Q56" s="189">
        <f>IF(OR(calcFr!$B$7=3,calcFr!$B$7=6),Q14,"-")</f>
        <v>0.96299999999999997</v>
      </c>
      <c r="S56" s="279"/>
      <c r="T56" s="279"/>
      <c r="U56" s="279"/>
      <c r="V56" s="280"/>
    </row>
    <row r="57" spans="2:22" ht="15.9" customHeight="1">
      <c r="B57" s="170">
        <v>2020</v>
      </c>
      <c r="C57" s="185" t="s">
        <v>15</v>
      </c>
      <c r="D57" s="185" t="s">
        <v>15</v>
      </c>
      <c r="E57" s="185" t="s">
        <v>15</v>
      </c>
      <c r="F57" s="189">
        <f>IF(OR(calcFr!$B$7=3,calcFr!$B$7=6),F15,"-")</f>
        <v>0.96299999999999997</v>
      </c>
      <c r="G57" s="189">
        <f>IF(OR(calcFr!$B$7=3,calcFr!$B$7=6),G15,"-")</f>
        <v>0.96299999999999997</v>
      </c>
      <c r="H57" s="189">
        <f>IF(OR(calcFr!$B$7=3,calcFr!$B$7=6),H15,"-")</f>
        <v>0.96299999999999997</v>
      </c>
      <c r="I57" s="189">
        <f>IF(OR(calcFr!$B$7=3,calcFr!$B$7=6),I15,"-")</f>
        <v>0.96299999999999997</v>
      </c>
      <c r="J57" s="189">
        <f>IF(OR(calcFr!$B$7=3,calcFr!$B$7=6),J15,"-")</f>
        <v>0.96299999999999997</v>
      </c>
      <c r="K57" s="189">
        <f>IF(OR(calcFr!$B$7=3,calcFr!$B$7=6),K15,"-")</f>
        <v>0.96299999999999997</v>
      </c>
      <c r="L57" s="189">
        <f>IF(OR(calcFr!$B$7=3,calcFr!$B$7=6),L15,"-")</f>
        <v>0.96299999999999997</v>
      </c>
      <c r="M57" s="189">
        <f>IF(OR(calcFr!$B$7=3,calcFr!$B$7=6),M15,"-")</f>
        <v>0.96299999999999997</v>
      </c>
      <c r="N57" s="189">
        <f>IF(OR(calcFr!$B$7=3,calcFr!$B$7=6),N15,"-")</f>
        <v>0.96299999999999997</v>
      </c>
      <c r="O57" s="189">
        <f>IF(OR(calcFr!$B$7=3,calcFr!$B$7=6),O15,"-")</f>
        <v>0.96299999999999997</v>
      </c>
      <c r="P57" s="189">
        <f>IF(OR(calcFr!$B$7=3,calcFr!$B$7=6),P15,"-")</f>
        <v>0.96299999999999997</v>
      </c>
      <c r="Q57" s="189">
        <f>IF(OR(calcFr!$B$7=3,calcFr!$B$7=6),Q15,"-")</f>
        <v>0.96299999999999997</v>
      </c>
      <c r="S57" s="279"/>
      <c r="T57" s="279"/>
      <c r="U57" s="279"/>
      <c r="V57" s="280"/>
    </row>
    <row r="58" spans="2:22" ht="15.9" customHeight="1">
      <c r="B58" s="170">
        <v>2021</v>
      </c>
      <c r="C58" s="185" t="s">
        <v>15</v>
      </c>
      <c r="D58" s="185" t="s">
        <v>15</v>
      </c>
      <c r="E58" s="185" t="s">
        <v>15</v>
      </c>
      <c r="F58" s="281" t="s">
        <v>15</v>
      </c>
      <c r="G58" s="189">
        <f>IF(OR(calcFr!$B$7=3,calcFr!$B$7=6),G16,"-")</f>
        <v>0.96299999999999997</v>
      </c>
      <c r="H58" s="189">
        <f>IF(OR(calcFr!$B$7=3,calcFr!$B$7=6),H16,"-")</f>
        <v>0.96299999999999997</v>
      </c>
      <c r="I58" s="189">
        <f>IF(OR(calcFr!$B$7=3,calcFr!$B$7=6),I16,"-")</f>
        <v>0.96299999999999997</v>
      </c>
      <c r="J58" s="189">
        <f>IF(OR(calcFr!$B$7=3,calcFr!$B$7=6),J16,"-")</f>
        <v>0.96299999999999997</v>
      </c>
      <c r="K58" s="189">
        <f>IF(OR(calcFr!$B$7=3,calcFr!$B$7=6),K16,"-")</f>
        <v>0.96299999999999997</v>
      </c>
      <c r="L58" s="189">
        <f>IF(OR(calcFr!$B$7=3,calcFr!$B$7=6),L16,"-")</f>
        <v>0.96299999999999997</v>
      </c>
      <c r="M58" s="189">
        <f>IF(OR(calcFr!$B$7=3,calcFr!$B$7=6),M16,"-")</f>
        <v>0.96299999999999997</v>
      </c>
      <c r="N58" s="189">
        <f>IF(OR(calcFr!$B$7=3,calcFr!$B$7=6),N16,"-")</f>
        <v>0.96299999999999997</v>
      </c>
      <c r="O58" s="189">
        <f>IF(OR(calcFr!$B$7=3,calcFr!$B$7=6),O16,"-")</f>
        <v>0.96299999999999997</v>
      </c>
      <c r="P58" s="189">
        <f>IF(OR(calcFr!$B$7=3,calcFr!$B$7=6),P16,"-")</f>
        <v>0.96299999999999997</v>
      </c>
      <c r="Q58" s="189">
        <f>IF(OR(calcFr!$B$7=3,calcFr!$B$7=6),Q16,"-")</f>
        <v>0.96299999999999997</v>
      </c>
      <c r="S58" s="279"/>
      <c r="T58" s="279"/>
      <c r="U58" s="279"/>
      <c r="V58" s="280"/>
    </row>
    <row r="59" spans="2:22" ht="15.9" customHeight="1">
      <c r="B59" s="170">
        <v>2022</v>
      </c>
      <c r="C59" s="185" t="s">
        <v>15</v>
      </c>
      <c r="D59" s="185" t="s">
        <v>15</v>
      </c>
      <c r="E59" s="185" t="s">
        <v>15</v>
      </c>
      <c r="F59" s="281" t="s">
        <v>15</v>
      </c>
      <c r="G59" s="281" t="s">
        <v>15</v>
      </c>
      <c r="H59" s="189">
        <f>IF(OR(calcFr!$B$7=3,calcFr!$B$7=6),H17,"-")</f>
        <v>0.96299999999999997</v>
      </c>
      <c r="I59" s="189">
        <f>IF(OR(calcFr!$B$7=3,calcFr!$B$7=6),I17,"-")</f>
        <v>0.96299999999999997</v>
      </c>
      <c r="J59" s="189">
        <f>IF(OR(calcFr!$B$7=3,calcFr!$B$7=6),J17,"-")</f>
        <v>0.96299999999999997</v>
      </c>
      <c r="K59" s="189">
        <f>IF(OR(calcFr!$B$7=3,calcFr!$B$7=6),K17,"-")</f>
        <v>0.96299999999999997</v>
      </c>
      <c r="L59" s="189">
        <f>IF(OR(calcFr!$B$7=3,calcFr!$B$7=6),L17,"-")</f>
        <v>0.96299999999999997</v>
      </c>
      <c r="M59" s="189">
        <f>IF(OR(calcFr!$B$7=3,calcFr!$B$7=6),M17,"-")</f>
        <v>0.96299999999999997</v>
      </c>
      <c r="N59" s="189">
        <f>IF(OR(calcFr!$B$7=3,calcFr!$B$7=6),N17,"-")</f>
        <v>0.96299999999999997</v>
      </c>
      <c r="O59" s="189">
        <f>IF(OR(calcFr!$B$7=3,calcFr!$B$7=6),O17,"-")</f>
        <v>0.96299999999999997</v>
      </c>
      <c r="P59" s="189">
        <f>IF(OR(calcFr!$B$7=3,calcFr!$B$7=6),P17,"-")</f>
        <v>0.96299999999999997</v>
      </c>
      <c r="Q59" s="189">
        <f>IF(OR(calcFr!$B$7=3,calcFr!$B$7=6),Q17,"-")</f>
        <v>0.96299999999999997</v>
      </c>
      <c r="S59" s="279"/>
      <c r="T59" s="279"/>
      <c r="U59" s="279"/>
      <c r="V59" s="280"/>
    </row>
    <row r="60" spans="2:22" ht="15.9" customHeight="1">
      <c r="B60" s="170" t="s">
        <v>125</v>
      </c>
      <c r="C60" s="185" t="s">
        <v>15</v>
      </c>
      <c r="D60" s="185" t="s">
        <v>15</v>
      </c>
      <c r="E60" s="185" t="s">
        <v>15</v>
      </c>
      <c r="F60" s="185" t="s">
        <v>15</v>
      </c>
      <c r="G60" s="185" t="s">
        <v>15</v>
      </c>
      <c r="H60" s="185" t="s">
        <v>15</v>
      </c>
      <c r="I60" s="189">
        <f>IF(OR(calcFr!$B$7=3,calcFr!$B$7=6),I18,"-")</f>
        <v>0.96299999999999997</v>
      </c>
      <c r="J60" s="189">
        <f>IF(OR(calcFr!$B$7=3,calcFr!$B$7=6),J18,"-")</f>
        <v>0.96299999999999997</v>
      </c>
      <c r="K60" s="189">
        <f>IF(OR(calcFr!$B$7=3,calcFr!$B$7=6),K18,"-")</f>
        <v>0.96299999999999997</v>
      </c>
      <c r="L60" s="189">
        <f>IF(OR(calcFr!$B$7=3,calcFr!$B$7=6),L18,"-")</f>
        <v>0.96299999999999997</v>
      </c>
      <c r="M60" s="189">
        <f>IF(OR(calcFr!$B$7=3,calcFr!$B$7=6),M18,"-")</f>
        <v>0.96299999999999997</v>
      </c>
      <c r="N60" s="189">
        <f>IF(OR(calcFr!$B$7=3,calcFr!$B$7=6),N18,"-")</f>
        <v>0.96299999999999997</v>
      </c>
      <c r="O60" s="189">
        <f>IF(OR(calcFr!$B$7=3,calcFr!$B$7=6),O18,"-")</f>
        <v>0.96299999999999997</v>
      </c>
      <c r="P60" s="189">
        <f>IF(OR(calcFr!$B$7=3,calcFr!$B$7=6),P18,"-")</f>
        <v>0.96299999999999997</v>
      </c>
      <c r="Q60" s="189">
        <f>IF(OR(calcFr!$B$7=3,calcFr!$B$7=6),Q18,"-")</f>
        <v>0.96299999999999997</v>
      </c>
      <c r="S60" s="279"/>
      <c r="T60" s="279"/>
      <c r="U60" s="279"/>
      <c r="V60" s="280"/>
    </row>
    <row r="61" spans="2:22" ht="15.9" customHeight="1">
      <c r="B61" s="170" t="s">
        <v>126</v>
      </c>
      <c r="C61" s="185" t="s">
        <v>15</v>
      </c>
      <c r="D61" s="185" t="s">
        <v>15</v>
      </c>
      <c r="E61" s="185" t="s">
        <v>15</v>
      </c>
      <c r="F61" s="185" t="s">
        <v>15</v>
      </c>
      <c r="G61" s="185" t="s">
        <v>15</v>
      </c>
      <c r="H61" s="185" t="s">
        <v>15</v>
      </c>
      <c r="I61" s="189">
        <f>IF(OR(calcFr!$B$7=3,calcFr!$B$7=6),I19,"-")</f>
        <v>0.96299999999999997</v>
      </c>
      <c r="J61" s="189">
        <f>IF(OR(calcFr!$B$7=3,calcFr!$B$7=6),J19,"-")</f>
        <v>0.96299999999999997</v>
      </c>
      <c r="K61" s="189">
        <f>IF(OR(calcFr!$B$7=3,calcFr!$B$7=6),75%,"-")</f>
        <v>0.75</v>
      </c>
      <c r="L61" s="189">
        <f>IF(OR(calcFr!$B$7=3,calcFr!$B$7=6),L19,"-")</f>
        <v>0.5</v>
      </c>
      <c r="M61" s="189">
        <f>IF(OR(calcFr!$B$7=3,calcFr!$B$7=6),M19,"-")</f>
        <v>0.25</v>
      </c>
      <c r="N61" s="189">
        <f>IF(OR(calcFr!$B$7=3,calcFr!$B$7=6),N19,"-")</f>
        <v>0</v>
      </c>
      <c r="O61" s="189">
        <f>IF(OR(calcFr!$B$7=3,calcFr!$B$7=6),O19,"-")</f>
        <v>0</v>
      </c>
      <c r="P61" s="189">
        <f>IF(OR(calcFr!$B$7=3,calcFr!$B$7=6),P19,"-")</f>
        <v>0</v>
      </c>
      <c r="Q61" s="189">
        <f>IF(OR(calcFr!$B$7=3,calcFr!$B$7=6),Q19,"-")</f>
        <v>0</v>
      </c>
      <c r="S61" s="279"/>
      <c r="T61" s="279"/>
      <c r="U61" s="279"/>
      <c r="V61" s="280"/>
    </row>
    <row r="62" spans="2:22" ht="15.9" customHeight="1">
      <c r="B62" s="170">
        <v>2024</v>
      </c>
      <c r="C62" s="185" t="s">
        <v>15</v>
      </c>
      <c r="D62" s="185" t="s">
        <v>15</v>
      </c>
      <c r="E62" s="185" t="s">
        <v>15</v>
      </c>
      <c r="F62" s="185" t="s">
        <v>15</v>
      </c>
      <c r="G62" s="185" t="s">
        <v>15</v>
      </c>
      <c r="H62" s="185" t="s">
        <v>15</v>
      </c>
      <c r="I62" s="185" t="s">
        <v>15</v>
      </c>
      <c r="J62" s="189">
        <f>IF(OR(calcFr!$B$7=3,calcFr!$B$7=6),J20,"-")</f>
        <v>0.96299999999999997</v>
      </c>
      <c r="K62" s="189">
        <f>IF(OR(calcFr!$B$7=3,calcFr!$B$7=6),75%,"-")</f>
        <v>0.75</v>
      </c>
      <c r="L62" s="189">
        <f>IF(OR(calcFr!$B$7=3,calcFr!$B$7=6),L20,"-")</f>
        <v>0.5</v>
      </c>
      <c r="M62" s="189">
        <f>IF(OR(calcFr!$B$7=3,calcFr!$B$7=6),M20,"-")</f>
        <v>0.25</v>
      </c>
      <c r="N62" s="189">
        <f>IF(OR(calcFr!$B$7=3,calcFr!$B$7=6),N20,"-")</f>
        <v>0</v>
      </c>
      <c r="O62" s="189">
        <f>IF(OR(calcFr!$B$7=3,calcFr!$B$7=6),O20,"-")</f>
        <v>0</v>
      </c>
      <c r="P62" s="189">
        <f>IF(OR(calcFr!$B$7=3,calcFr!$B$7=6),P20,"-")</f>
        <v>0</v>
      </c>
      <c r="Q62" s="189">
        <f>IF(OR(calcFr!$B$7=3,calcFr!$B$7=6),Q20,"-")</f>
        <v>0</v>
      </c>
      <c r="S62" s="279"/>
      <c r="T62" s="279"/>
      <c r="U62" s="279"/>
      <c r="V62" s="280"/>
    </row>
    <row r="63" spans="2:22" ht="15.9" customHeight="1">
      <c r="B63" s="170">
        <v>2025</v>
      </c>
      <c r="C63" s="185" t="s">
        <v>15</v>
      </c>
      <c r="D63" s="185" t="s">
        <v>15</v>
      </c>
      <c r="E63" s="185" t="s">
        <v>15</v>
      </c>
      <c r="F63" s="185" t="s">
        <v>15</v>
      </c>
      <c r="G63" s="185" t="s">
        <v>15</v>
      </c>
      <c r="H63" s="185" t="s">
        <v>15</v>
      </c>
      <c r="I63" s="185" t="s">
        <v>15</v>
      </c>
      <c r="J63" s="185" t="s">
        <v>15</v>
      </c>
      <c r="K63" s="189">
        <f>IF(OR(calcFr!$B$7=3,calcFr!$B$7=6),75%,"-")</f>
        <v>0.75</v>
      </c>
      <c r="L63" s="189">
        <f>IF(OR(calcFr!$B$7=3,calcFr!$B$7=6),L21,"-")</f>
        <v>0.5</v>
      </c>
      <c r="M63" s="189">
        <f>IF(OR(calcFr!$B$7=3,calcFr!$B$7=6),M21,"-")</f>
        <v>0.25</v>
      </c>
      <c r="N63" s="189">
        <f>IF(OR(calcFr!$B$7=3,calcFr!$B$7=6),N21,"-")</f>
        <v>0</v>
      </c>
      <c r="O63" s="189">
        <f>IF(OR(calcFr!$B$7=3,calcFr!$B$7=6),O21,"-")</f>
        <v>0</v>
      </c>
      <c r="P63" s="189">
        <f>IF(OR(calcFr!$B$7=3,calcFr!$B$7=6),P21,"-")</f>
        <v>0</v>
      </c>
      <c r="Q63" s="189">
        <f>IF(OR(calcFr!$B$7=3,calcFr!$B$7=6),Q21,"-")</f>
        <v>0</v>
      </c>
      <c r="S63" s="279"/>
      <c r="T63" s="279"/>
      <c r="U63" s="279"/>
      <c r="V63" s="280"/>
    </row>
    <row r="64" spans="2:22" ht="15.9" customHeight="1">
      <c r="B64" s="170">
        <v>2026</v>
      </c>
      <c r="C64" s="185" t="s">
        <v>15</v>
      </c>
      <c r="D64" s="185" t="s">
        <v>15</v>
      </c>
      <c r="E64" s="185" t="s">
        <v>15</v>
      </c>
      <c r="F64" s="185" t="s">
        <v>15</v>
      </c>
      <c r="G64" s="185" t="s">
        <v>15</v>
      </c>
      <c r="H64" s="185" t="s">
        <v>15</v>
      </c>
      <c r="I64" s="185" t="s">
        <v>15</v>
      </c>
      <c r="J64" s="185" t="s">
        <v>15</v>
      </c>
      <c r="K64" s="185" t="s">
        <v>15</v>
      </c>
      <c r="L64" s="189">
        <f>IF(OR(calcFr!$B$7=3,calcFr!$B$7=6),L22,"-")</f>
        <v>0</v>
      </c>
      <c r="M64" s="189">
        <f>IF(OR(calcFr!$B$7=3,calcFr!$B$7=6),M22,"-")</f>
        <v>0</v>
      </c>
      <c r="N64" s="189">
        <f>IF(OR(calcFr!$B$7=3,calcFr!$B$7=6),N22,"-")</f>
        <v>0</v>
      </c>
      <c r="O64" s="189">
        <f>IF(OR(calcFr!$B$7=3,calcFr!$B$7=6),O22,"-")</f>
        <v>0</v>
      </c>
      <c r="P64" s="189">
        <f>IF(OR(calcFr!$B$7=3,calcFr!$B$7=6),P22,"-")</f>
        <v>0</v>
      </c>
      <c r="Q64" s="189">
        <f>IF(OR(calcFr!$B$7=3,calcFr!$B$7=6),Q22,"-")</f>
        <v>0</v>
      </c>
      <c r="S64" s="279"/>
      <c r="T64" s="279"/>
      <c r="U64" s="279"/>
      <c r="V64" s="280"/>
    </row>
    <row r="65" spans="1:22" ht="15.9" customHeight="1">
      <c r="B65" s="170">
        <v>2027</v>
      </c>
      <c r="C65" s="185" t="s">
        <v>15</v>
      </c>
      <c r="D65" s="185" t="s">
        <v>15</v>
      </c>
      <c r="E65" s="185" t="s">
        <v>15</v>
      </c>
      <c r="F65" s="185" t="s">
        <v>15</v>
      </c>
      <c r="G65" s="185" t="s">
        <v>15</v>
      </c>
      <c r="H65" s="185" t="s">
        <v>15</v>
      </c>
      <c r="I65" s="185" t="s">
        <v>15</v>
      </c>
      <c r="J65" s="185" t="s">
        <v>15</v>
      </c>
      <c r="K65" s="185" t="s">
        <v>15</v>
      </c>
      <c r="L65" s="185" t="s">
        <v>15</v>
      </c>
      <c r="M65" s="189">
        <f>IF(OR(calcFr!$B$7=3,calcFr!$B$7=6),M23,"-")</f>
        <v>0</v>
      </c>
      <c r="N65" s="189">
        <f>IF(OR(calcFr!$B$7=3,calcFr!$B$7=6),N23,"-")</f>
        <v>0</v>
      </c>
      <c r="O65" s="189">
        <f>IF(OR(calcFr!$B$7=3,calcFr!$B$7=6),O23,"-")</f>
        <v>0</v>
      </c>
      <c r="P65" s="189">
        <f>IF(OR(calcFr!$B$7=3,calcFr!$B$7=6),P23,"-")</f>
        <v>0</v>
      </c>
      <c r="Q65" s="189">
        <f>IF(OR(calcFr!$B$7=3,calcFr!$B$7=6),Q23,"-")</f>
        <v>0</v>
      </c>
      <c r="S65" s="279"/>
      <c r="T65" s="279"/>
      <c r="U65" s="279"/>
      <c r="V65" s="280"/>
    </row>
    <row r="66" spans="1:22" ht="15.9" customHeight="1">
      <c r="B66" s="170">
        <v>2028</v>
      </c>
      <c r="C66" s="185" t="s">
        <v>15</v>
      </c>
      <c r="D66" s="185" t="s">
        <v>15</v>
      </c>
      <c r="E66" s="185" t="s">
        <v>15</v>
      </c>
      <c r="F66" s="185" t="s">
        <v>15</v>
      </c>
      <c r="G66" s="185" t="s">
        <v>15</v>
      </c>
      <c r="H66" s="185" t="s">
        <v>15</v>
      </c>
      <c r="I66" s="185" t="s">
        <v>15</v>
      </c>
      <c r="J66" s="185" t="s">
        <v>15</v>
      </c>
      <c r="K66" s="185" t="s">
        <v>15</v>
      </c>
      <c r="L66" s="185" t="s">
        <v>15</v>
      </c>
      <c r="M66" s="185" t="s">
        <v>15</v>
      </c>
      <c r="N66" s="189">
        <f>IF(OR(calcFr!$B$7=3,calcFr!$B$7=6),N24,"-")</f>
        <v>0</v>
      </c>
      <c r="O66" s="189">
        <f>IF(OR(calcFr!$B$7=3,calcFr!$B$7=6),O24,"-")</f>
        <v>0</v>
      </c>
      <c r="P66" s="189">
        <f>IF(OR(calcFr!$B$7=3,calcFr!$B$7=6),P24,"-")</f>
        <v>0</v>
      </c>
      <c r="Q66" s="189">
        <f>IF(OR(calcFr!$B$7=3,calcFr!$B$7=6),Q24,"-")</f>
        <v>0</v>
      </c>
      <c r="S66" s="279"/>
      <c r="T66" s="279"/>
      <c r="U66" s="279"/>
      <c r="V66" s="280"/>
    </row>
    <row r="67" spans="1:22" ht="15.9" customHeight="1">
      <c r="B67" s="170">
        <v>2029</v>
      </c>
      <c r="C67" s="185" t="s">
        <v>15</v>
      </c>
      <c r="D67" s="185" t="s">
        <v>15</v>
      </c>
      <c r="E67" s="185" t="s">
        <v>15</v>
      </c>
      <c r="F67" s="185" t="s">
        <v>15</v>
      </c>
      <c r="G67" s="185" t="s">
        <v>15</v>
      </c>
      <c r="H67" s="185" t="s">
        <v>15</v>
      </c>
      <c r="I67" s="185" t="s">
        <v>15</v>
      </c>
      <c r="J67" s="185" t="s">
        <v>15</v>
      </c>
      <c r="K67" s="185" t="s">
        <v>15</v>
      </c>
      <c r="L67" s="185" t="s">
        <v>15</v>
      </c>
      <c r="M67" s="185" t="s">
        <v>15</v>
      </c>
      <c r="N67" s="185" t="s">
        <v>15</v>
      </c>
      <c r="O67" s="189">
        <f>IF(OR(calcFr!$B$7=3,calcFr!$B$7=6),O25,"-")</f>
        <v>0</v>
      </c>
      <c r="P67" s="189">
        <f>IF(OR(calcFr!$B$7=3,calcFr!$B$7=6),P25,"-")</f>
        <v>0</v>
      </c>
      <c r="Q67" s="189">
        <f>IF(OR(calcFr!$B$7=3,calcFr!$B$7=6),Q25,"-")</f>
        <v>0</v>
      </c>
      <c r="S67" s="279"/>
      <c r="T67" s="279"/>
      <c r="U67" s="279"/>
      <c r="V67" s="280"/>
    </row>
    <row r="68" spans="1:22" ht="15.9" customHeight="1">
      <c r="B68" s="170">
        <v>2030</v>
      </c>
      <c r="C68" s="185" t="s">
        <v>15</v>
      </c>
      <c r="D68" s="185" t="s">
        <v>15</v>
      </c>
      <c r="E68" s="185" t="s">
        <v>15</v>
      </c>
      <c r="F68" s="185" t="s">
        <v>15</v>
      </c>
      <c r="G68" s="185" t="s">
        <v>15</v>
      </c>
      <c r="H68" s="185" t="s">
        <v>15</v>
      </c>
      <c r="I68" s="185" t="s">
        <v>15</v>
      </c>
      <c r="J68" s="185" t="s">
        <v>15</v>
      </c>
      <c r="K68" s="185" t="s">
        <v>15</v>
      </c>
      <c r="L68" s="185" t="s">
        <v>15</v>
      </c>
      <c r="M68" s="185" t="s">
        <v>15</v>
      </c>
      <c r="N68" s="185" t="s">
        <v>15</v>
      </c>
      <c r="O68" s="185" t="s">
        <v>15</v>
      </c>
      <c r="P68" s="189">
        <f>IF(OR(calcFr!$B$7=3,calcFr!$B$7=6),P26,"-")</f>
        <v>0</v>
      </c>
      <c r="Q68" s="189">
        <f>IF(OR(calcFr!$B$7=3,calcFr!$B$7=6),Q26,"-")</f>
        <v>0</v>
      </c>
      <c r="S68" s="279"/>
      <c r="T68" s="279"/>
      <c r="U68" s="279"/>
      <c r="V68" s="280"/>
    </row>
    <row r="69" spans="1:22" ht="15.9" customHeight="1">
      <c r="B69" s="170">
        <v>2031</v>
      </c>
      <c r="C69" s="185" t="s">
        <v>15</v>
      </c>
      <c r="D69" s="185" t="s">
        <v>15</v>
      </c>
      <c r="E69" s="185" t="s">
        <v>15</v>
      </c>
      <c r="F69" s="185" t="s">
        <v>15</v>
      </c>
      <c r="G69" s="185" t="s">
        <v>15</v>
      </c>
      <c r="H69" s="185" t="s">
        <v>15</v>
      </c>
      <c r="I69" s="185" t="s">
        <v>15</v>
      </c>
      <c r="J69" s="185" t="s">
        <v>15</v>
      </c>
      <c r="K69" s="185" t="s">
        <v>15</v>
      </c>
      <c r="L69" s="185" t="s">
        <v>15</v>
      </c>
      <c r="M69" s="185" t="s">
        <v>15</v>
      </c>
      <c r="N69" s="185" t="s">
        <v>15</v>
      </c>
      <c r="O69" s="185" t="s">
        <v>15</v>
      </c>
      <c r="P69" s="185" t="s">
        <v>15</v>
      </c>
      <c r="Q69" s="189">
        <f>IF(OR(calcFr!$B$7=3,calcFr!$B$7=6),Q27,"-")</f>
        <v>0</v>
      </c>
      <c r="S69" s="279"/>
      <c r="T69" s="279"/>
      <c r="U69" s="279"/>
      <c r="V69" s="280"/>
    </row>
    <row r="70" spans="1:22" ht="15.9" customHeight="1">
      <c r="S70" s="279"/>
      <c r="T70" s="279"/>
      <c r="U70" s="279"/>
      <c r="V70" s="280"/>
    </row>
    <row r="71" spans="1:22" ht="15.9" customHeight="1">
      <c r="A71" s="280"/>
      <c r="B71" s="280"/>
      <c r="C71" s="280"/>
      <c r="D71" s="280"/>
      <c r="E71" s="280"/>
      <c r="F71" s="280"/>
      <c r="G71" s="280"/>
      <c r="H71" s="280"/>
      <c r="I71" s="280"/>
      <c r="J71" s="280"/>
      <c r="K71" s="280"/>
      <c r="L71" s="280"/>
      <c r="M71" s="280"/>
      <c r="N71" s="280"/>
      <c r="O71" s="280"/>
      <c r="P71" s="280"/>
      <c r="Q71" s="280"/>
      <c r="R71" s="280"/>
      <c r="S71" s="279"/>
      <c r="T71" s="279"/>
      <c r="U71" s="279"/>
      <c r="V71" s="280"/>
    </row>
  </sheetData>
  <sheetProtection algorithmName="SHA-512" hashValue="kDOJ709EpjK8dgGis4FEF+mZEEIN4Prf33E5VLqTmRGLR/4R3sqDJxZc2uOtBA6ZMUj9lTMKJ1zPIvmRv1uamw==" saltValue="L0CblFFrNwBJ/vZsemGFPA==" spinCount="100000" sheet="1" objects="1" scenarios="1"/>
  <mergeCells count="7">
    <mergeCell ref="C52:Q52"/>
    <mergeCell ref="B2:Q2"/>
    <mergeCell ref="N5:Q5"/>
    <mergeCell ref="N6:Q6"/>
    <mergeCell ref="M7:Q7"/>
    <mergeCell ref="C10:Q10"/>
    <mergeCell ref="C31:Q31"/>
  </mergeCells>
  <hyperlinks>
    <hyperlink ref="U2" location="'1FR'!A1" tooltip="Page précédente" display="Å" xr:uid="{EDCCEA1D-0C28-47E6-B3B4-91A8F5200B6F}"/>
    <hyperlink ref="S2" location="HomeFR!A1" tooltip="Home" display="Ç" xr:uid="{6621A5BC-9DA9-40D0-9807-3701CAB5DA9E}"/>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1" manualBreakCount="1">
    <brk id="29" min="1"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39937" r:id="rId4" name="Drop Down 1">
              <controlPr defaultSize="0" autoLine="0" autoPict="0">
                <anchor moveWithCells="1">
                  <from>
                    <xdr:col>13</xdr:col>
                    <xdr:colOff>0</xdr:colOff>
                    <xdr:row>6</xdr:row>
                    <xdr:rowOff>0</xdr:rowOff>
                  </from>
                  <to>
                    <xdr:col>17</xdr:col>
                    <xdr:colOff>0</xdr:colOff>
                    <xdr:row>7</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9A34C-B903-4956-A5E2-D136BF226F92}">
  <sheetPr codeName="Sheet8">
    <tabColor theme="3" tint="0.79998168889431442"/>
  </sheetPr>
  <dimension ref="B1:X119"/>
  <sheetViews>
    <sheetView showGridLines="0" showRowColHeaders="0" workbookViewId="0"/>
  </sheetViews>
  <sheetFormatPr defaultColWidth="9.125" defaultRowHeight="13.2"/>
  <cols>
    <col min="1" max="1" width="4.75" style="33" customWidth="1"/>
    <col min="2" max="2" width="27.625" style="33" customWidth="1"/>
    <col min="3" max="3" width="10.375" style="33" bestFit="1" customWidth="1"/>
    <col min="4" max="4" width="26.875" style="33" customWidth="1"/>
    <col min="5" max="5" width="17.625" style="33" customWidth="1"/>
    <col min="6" max="6" width="23.625" style="33" bestFit="1" customWidth="1"/>
    <col min="7" max="7" width="28.75" style="33" customWidth="1"/>
    <col min="8" max="8" width="15.875" style="33" bestFit="1" customWidth="1"/>
    <col min="9" max="9" width="15.75" style="33" customWidth="1"/>
    <col min="10" max="10" width="19.75" style="33" customWidth="1"/>
    <col min="11" max="11" width="22.375" style="104" customWidth="1"/>
    <col min="12" max="14" width="5.75" style="104" bestFit="1" customWidth="1"/>
    <col min="15" max="24" width="8.25" style="104" bestFit="1" customWidth="1"/>
    <col min="25" max="26" width="8.25" style="33" bestFit="1" customWidth="1"/>
    <col min="27" max="16384" width="9.125" style="33"/>
  </cols>
  <sheetData>
    <row r="1" spans="2:9">
      <c r="B1" s="248" t="s">
        <v>258</v>
      </c>
      <c r="C1" s="249">
        <f>ROUND(120%-(0.5%*VLOOKUP(calcFr!B7,calcFr!F70:I79,3,FALSE)*B8),3)</f>
        <v>0.96299999999999997</v>
      </c>
    </row>
    <row r="2" spans="2:9">
      <c r="D2" s="116"/>
    </row>
    <row r="3" spans="2:9">
      <c r="B3" s="33" t="s">
        <v>44</v>
      </c>
    </row>
    <row r="4" spans="2:9">
      <c r="B4" s="33" t="s">
        <v>48</v>
      </c>
    </row>
    <row r="7" spans="2:9">
      <c r="B7" s="156">
        <v>6</v>
      </c>
      <c r="C7" s="33" t="s">
        <v>70</v>
      </c>
    </row>
    <row r="8" spans="2:9">
      <c r="B8" s="38">
        <f>+'2FR'!N6</f>
        <v>50</v>
      </c>
      <c r="C8" s="33" t="s">
        <v>71</v>
      </c>
    </row>
    <row r="11" spans="2:9">
      <c r="B11" s="33" t="s">
        <v>58</v>
      </c>
    </row>
    <row r="13" spans="2:9">
      <c r="B13" s="49" t="s">
        <v>69</v>
      </c>
      <c r="H13" s="380" t="s">
        <v>101</v>
      </c>
      <c r="I13" s="380"/>
    </row>
    <row r="14" spans="2:9" ht="13.8" thickBot="1">
      <c r="B14" s="39" t="s">
        <v>47</v>
      </c>
      <c r="C14" s="42"/>
      <c r="D14" s="42"/>
      <c r="E14" s="42"/>
      <c r="F14" s="42"/>
      <c r="G14" s="42"/>
      <c r="H14" s="117" t="s">
        <v>11</v>
      </c>
      <c r="I14" s="118" t="s">
        <v>12</v>
      </c>
    </row>
    <row r="15" spans="2:9">
      <c r="B15" s="41" t="s">
        <v>41</v>
      </c>
      <c r="C15" s="89" t="s">
        <v>7</v>
      </c>
      <c r="D15" s="96" t="s">
        <v>8</v>
      </c>
      <c r="E15" s="40"/>
      <c r="F15" s="44">
        <v>1</v>
      </c>
      <c r="G15" s="176" t="s">
        <v>5</v>
      </c>
      <c r="H15" s="92">
        <f>VLOOKUP($B$8,$B$16:$C$27,2)</f>
        <v>1</v>
      </c>
      <c r="I15" s="88">
        <f>VLOOKUP($B$8,$B$16:$C$27,2)</f>
        <v>1</v>
      </c>
    </row>
    <row r="16" spans="2:9">
      <c r="B16" s="99">
        <v>0</v>
      </c>
      <c r="C16" s="100">
        <v>1.2</v>
      </c>
      <c r="D16" s="100">
        <v>1.2</v>
      </c>
      <c r="E16" s="43"/>
      <c r="F16" s="44">
        <v>2</v>
      </c>
      <c r="G16" s="177" t="s">
        <v>18</v>
      </c>
      <c r="H16" s="92">
        <f t="shared" ref="H16:I17" si="0">VLOOKUP($B$8,$B$16:$C$27,2)</f>
        <v>1</v>
      </c>
      <c r="I16" s="88">
        <f t="shared" si="0"/>
        <v>1</v>
      </c>
    </row>
    <row r="17" spans="2:9">
      <c r="B17" s="41">
        <v>1</v>
      </c>
      <c r="C17" s="90">
        <v>1</v>
      </c>
      <c r="D17" s="97">
        <v>1</v>
      </c>
      <c r="E17" s="44"/>
      <c r="F17" s="44">
        <v>3</v>
      </c>
      <c r="G17" s="177" t="s">
        <v>49</v>
      </c>
      <c r="H17" s="92">
        <f t="shared" si="0"/>
        <v>1</v>
      </c>
      <c r="I17" s="88">
        <f t="shared" si="0"/>
        <v>1</v>
      </c>
    </row>
    <row r="18" spans="2:9">
      <c r="B18" s="41">
        <v>61</v>
      </c>
      <c r="C18" s="90">
        <v>0.9</v>
      </c>
      <c r="D18" s="97">
        <v>0.9</v>
      </c>
      <c r="E18" s="44"/>
      <c r="F18" s="44">
        <v>4</v>
      </c>
      <c r="G18" s="177" t="s">
        <v>127</v>
      </c>
      <c r="H18" s="94">
        <f>VLOOKUP($B$8,$B$16:$D$27,3)</f>
        <v>1</v>
      </c>
      <c r="I18" s="95">
        <f>VLOOKUP($B$8,$B$16:$D$27,3)</f>
        <v>1</v>
      </c>
    </row>
    <row r="19" spans="2:9">
      <c r="B19" s="41">
        <v>106</v>
      </c>
      <c r="C19" s="90">
        <v>0.8</v>
      </c>
      <c r="D19" s="97">
        <v>0.8</v>
      </c>
      <c r="E19" s="44"/>
      <c r="F19" s="44">
        <v>5</v>
      </c>
      <c r="G19" s="177" t="s">
        <v>128</v>
      </c>
      <c r="H19" s="94">
        <f t="shared" ref="H19:I20" si="1">VLOOKUP($B$8,$B$16:$D$27,3)</f>
        <v>1</v>
      </c>
      <c r="I19" s="95">
        <f t="shared" si="1"/>
        <v>1</v>
      </c>
    </row>
    <row r="20" spans="2:9">
      <c r="B20" s="41">
        <v>116</v>
      </c>
      <c r="C20" s="90">
        <v>0.75</v>
      </c>
      <c r="D20" s="97">
        <v>0.8</v>
      </c>
      <c r="E20" s="44"/>
      <c r="F20" s="44">
        <v>6</v>
      </c>
      <c r="G20" s="177" t="s">
        <v>129</v>
      </c>
      <c r="H20" s="94">
        <f t="shared" si="1"/>
        <v>1</v>
      </c>
      <c r="I20" s="95">
        <f t="shared" si="1"/>
        <v>1</v>
      </c>
    </row>
    <row r="21" spans="2:9">
      <c r="B21" s="41">
        <v>126</v>
      </c>
      <c r="C21" s="90">
        <v>0.75</v>
      </c>
      <c r="D21" s="97">
        <v>0.75</v>
      </c>
      <c r="E21" s="44"/>
      <c r="F21" s="44">
        <v>7</v>
      </c>
      <c r="G21" s="177" t="s">
        <v>130</v>
      </c>
      <c r="H21" s="100">
        <v>1.2</v>
      </c>
      <c r="I21" s="102">
        <v>1.2</v>
      </c>
    </row>
    <row r="22" spans="2:9">
      <c r="B22" s="41">
        <v>146</v>
      </c>
      <c r="C22" s="90">
        <v>0.7</v>
      </c>
      <c r="D22" s="97">
        <v>0.75</v>
      </c>
      <c r="E22" s="44"/>
      <c r="F22" s="44">
        <v>8</v>
      </c>
      <c r="G22" s="177" t="s">
        <v>10</v>
      </c>
      <c r="H22" s="97">
        <f>$H$18</f>
        <v>1</v>
      </c>
      <c r="I22" s="103">
        <f>$H$18</f>
        <v>1</v>
      </c>
    </row>
    <row r="23" spans="2:9">
      <c r="B23" s="41">
        <v>156</v>
      </c>
      <c r="C23" s="90">
        <v>0.7</v>
      </c>
      <c r="D23" s="97">
        <v>0.7</v>
      </c>
      <c r="E23" s="44"/>
      <c r="F23" s="44">
        <v>9</v>
      </c>
      <c r="G23" s="177" t="s">
        <v>131</v>
      </c>
      <c r="H23" s="97">
        <f t="shared" ref="H23:I24" si="2">$H$18</f>
        <v>1</v>
      </c>
      <c r="I23" s="103">
        <f t="shared" si="2"/>
        <v>1</v>
      </c>
    </row>
    <row r="24" spans="2:9" ht="13.8" thickBot="1">
      <c r="B24" s="41">
        <v>171</v>
      </c>
      <c r="C24" s="90">
        <v>0.6</v>
      </c>
      <c r="D24" s="97">
        <v>0.7</v>
      </c>
      <c r="E24" s="44"/>
      <c r="F24" s="44">
        <v>10</v>
      </c>
      <c r="G24" s="178" t="s">
        <v>132</v>
      </c>
      <c r="H24" s="97">
        <f t="shared" si="2"/>
        <v>1</v>
      </c>
      <c r="I24" s="103">
        <f t="shared" si="2"/>
        <v>1</v>
      </c>
    </row>
    <row r="25" spans="2:9">
      <c r="B25" s="41">
        <v>181</v>
      </c>
      <c r="C25" s="90">
        <v>0.6</v>
      </c>
      <c r="D25" s="97">
        <v>0.6</v>
      </c>
      <c r="E25" s="44"/>
      <c r="F25" s="44"/>
      <c r="G25" s="119" t="s">
        <v>102</v>
      </c>
      <c r="H25" s="45">
        <f>VLOOKUP(B7,F15:I24,3,FALSE)</f>
        <v>1</v>
      </c>
      <c r="I25" s="46">
        <f>VLOOKUP(B7,F15:I24,4,FALSE)</f>
        <v>1</v>
      </c>
    </row>
    <row r="26" spans="2:9">
      <c r="B26" s="41">
        <v>196</v>
      </c>
      <c r="C26" s="90">
        <v>0.5</v>
      </c>
      <c r="D26" s="97">
        <v>0.6</v>
      </c>
      <c r="E26" s="44"/>
      <c r="F26" s="44"/>
      <c r="G26" s="50" t="s">
        <v>68</v>
      </c>
      <c r="H26" s="45">
        <f>MAX(75%,H25)</f>
        <v>1</v>
      </c>
      <c r="I26" s="120"/>
    </row>
    <row r="27" spans="2:9">
      <c r="B27" s="47">
        <v>206</v>
      </c>
      <c r="C27" s="91">
        <v>0.5</v>
      </c>
      <c r="D27" s="98">
        <v>0.5</v>
      </c>
      <c r="E27" s="48"/>
      <c r="F27" s="48" t="s">
        <v>42</v>
      </c>
      <c r="G27" s="48"/>
      <c r="H27" s="48"/>
      <c r="I27" s="121"/>
    </row>
    <row r="31" spans="2:9">
      <c r="B31" s="49"/>
      <c r="C31" s="122"/>
    </row>
    <row r="32" spans="2:9">
      <c r="B32" s="39" t="s">
        <v>43</v>
      </c>
      <c r="C32" s="42"/>
      <c r="D32" s="42"/>
      <c r="E32" s="42"/>
      <c r="F32" s="42">
        <v>1</v>
      </c>
      <c r="G32" s="117" t="s">
        <v>5</v>
      </c>
      <c r="H32" s="42">
        <v>1</v>
      </c>
      <c r="I32" s="123"/>
    </row>
    <row r="33" spans="2:9">
      <c r="B33" s="41"/>
      <c r="C33" s="44"/>
      <c r="D33" s="44"/>
      <c r="E33" s="44"/>
      <c r="F33" s="44">
        <v>2</v>
      </c>
      <c r="G33" s="105" t="s">
        <v>18</v>
      </c>
      <c r="H33" s="44">
        <v>0.95</v>
      </c>
      <c r="I33" s="120"/>
    </row>
    <row r="34" spans="2:9">
      <c r="B34" s="41"/>
      <c r="C34" s="40" t="s">
        <v>40</v>
      </c>
      <c r="D34" s="40" t="s">
        <v>39</v>
      </c>
      <c r="E34" s="44"/>
      <c r="F34" s="44">
        <v>3</v>
      </c>
      <c r="G34" s="105" t="s">
        <v>49</v>
      </c>
      <c r="H34" s="44">
        <v>0.95</v>
      </c>
      <c r="I34" s="120"/>
    </row>
    <row r="35" spans="2:9">
      <c r="B35" s="51">
        <f>MAX(75%,C35)</f>
        <v>0.96299999999999997</v>
      </c>
      <c r="C35" s="124">
        <f>ROUND(MAX(IF(B8&gt;=200,C40,C41),MIN(D40,120%-(0.5%*VLOOKUP($B$7,F32:H41,3,FALSE)*B8))),3)</f>
        <v>0.96299999999999997</v>
      </c>
      <c r="D35" s="124">
        <f>ROUND(MAX(IF(B8&gt;=200,C40,C41),MIN(D40,120%-(0.5%*VLOOKUP($B$7,F32:H41,3,FALSE)*B8))),3)</f>
        <v>0.96299999999999997</v>
      </c>
      <c r="E35" s="44"/>
      <c r="F35" s="44">
        <v>4</v>
      </c>
      <c r="G35" s="105" t="s">
        <v>45</v>
      </c>
      <c r="H35" s="44">
        <v>0.95</v>
      </c>
      <c r="I35" s="120"/>
    </row>
    <row r="36" spans="2:9" ht="12.75" customHeight="1">
      <c r="B36" s="125" t="s">
        <v>77</v>
      </c>
      <c r="C36" s="381"/>
      <c r="D36" s="381"/>
      <c r="E36" s="44"/>
      <c r="F36" s="44">
        <v>5</v>
      </c>
      <c r="G36" s="105" t="s">
        <v>46</v>
      </c>
      <c r="H36" s="44">
        <v>0.95</v>
      </c>
      <c r="I36" s="120"/>
    </row>
    <row r="37" spans="2:9">
      <c r="B37" s="41"/>
      <c r="C37" s="381"/>
      <c r="D37" s="381"/>
      <c r="E37" s="44"/>
      <c r="F37" s="44">
        <v>6</v>
      </c>
      <c r="G37" s="105" t="s">
        <v>50</v>
      </c>
      <c r="H37" s="44">
        <v>0.95</v>
      </c>
      <c r="I37" s="120"/>
    </row>
    <row r="38" spans="2:9">
      <c r="B38" s="41"/>
      <c r="C38" s="381"/>
      <c r="D38" s="381"/>
      <c r="E38" s="44"/>
      <c r="F38" s="44">
        <v>7</v>
      </c>
      <c r="G38" s="105" t="s">
        <v>9</v>
      </c>
      <c r="H38" s="44">
        <v>0.95</v>
      </c>
      <c r="I38" s="120"/>
    </row>
    <row r="39" spans="2:9">
      <c r="B39" s="41"/>
      <c r="C39" s="126" t="s">
        <v>75</v>
      </c>
      <c r="D39" s="127" t="s">
        <v>76</v>
      </c>
      <c r="E39" s="44"/>
      <c r="F39" s="44">
        <v>8</v>
      </c>
      <c r="G39" s="105" t="s">
        <v>10</v>
      </c>
      <c r="H39" s="44">
        <v>0.95</v>
      </c>
      <c r="I39" s="120"/>
    </row>
    <row r="40" spans="2:9">
      <c r="B40" s="128" t="s">
        <v>61</v>
      </c>
      <c r="C40" s="129">
        <v>0.4</v>
      </c>
      <c r="D40" s="130">
        <v>1</v>
      </c>
      <c r="E40" s="44"/>
      <c r="F40" s="44">
        <v>9</v>
      </c>
      <c r="G40" s="105" t="s">
        <v>16</v>
      </c>
      <c r="H40" s="131">
        <v>0.9</v>
      </c>
      <c r="I40" s="120"/>
    </row>
    <row r="41" spans="2:9">
      <c r="B41" s="132" t="s">
        <v>62</v>
      </c>
      <c r="C41" s="133">
        <v>0.5</v>
      </c>
      <c r="D41" s="48"/>
      <c r="E41" s="48"/>
      <c r="F41" s="48">
        <v>10</v>
      </c>
      <c r="G41" s="106" t="s">
        <v>17</v>
      </c>
      <c r="H41" s="48">
        <v>0.95</v>
      </c>
      <c r="I41" s="121"/>
    </row>
    <row r="46" spans="2:9">
      <c r="B46" s="33" t="s">
        <v>74</v>
      </c>
    </row>
    <row r="47" spans="2:9">
      <c r="B47" s="39" t="s">
        <v>51</v>
      </c>
      <c r="C47" s="42"/>
      <c r="D47" s="42"/>
      <c r="E47" s="42"/>
      <c r="F47" s="42">
        <v>1</v>
      </c>
      <c r="G47" s="117" t="s">
        <v>5</v>
      </c>
      <c r="H47" s="42">
        <v>1</v>
      </c>
      <c r="I47" s="123"/>
    </row>
    <row r="48" spans="2:9">
      <c r="B48" s="41" t="s">
        <v>52</v>
      </c>
      <c r="C48" s="44"/>
      <c r="D48" s="44"/>
      <c r="E48" s="44"/>
      <c r="F48" s="44">
        <v>2</v>
      </c>
      <c r="G48" s="105" t="s">
        <v>18</v>
      </c>
      <c r="H48" s="44">
        <v>0.95</v>
      </c>
      <c r="I48" s="120"/>
    </row>
    <row r="49" spans="2:9">
      <c r="B49" s="250">
        <f>B8</f>
        <v>50</v>
      </c>
      <c r="C49" s="40" t="s">
        <v>40</v>
      </c>
      <c r="D49" s="40" t="s">
        <v>39</v>
      </c>
      <c r="E49" s="44"/>
      <c r="F49" s="44">
        <v>3</v>
      </c>
      <c r="G49" s="105" t="s">
        <v>49</v>
      </c>
      <c r="H49" s="44">
        <v>0.95</v>
      </c>
      <c r="I49" s="120"/>
    </row>
    <row r="50" spans="2:9">
      <c r="B50" s="41"/>
      <c r="C50" s="124">
        <f>ROUND(MAX(IF(B49&gt;=200,C55,C56),MIN(D55,120%-(0.5%*VLOOKUP($B$7,F47:H56,3,FALSE)*B49))),3)</f>
        <v>0.96299999999999997</v>
      </c>
      <c r="D50" s="124">
        <f>ROUND(MAX(IF(B49&gt;=200,C55,C56),MIN(D55,120%-(0.5%*VLOOKUP($B$7,F47:H56,3,FALSE)*B49))),3)</f>
        <v>0.96299999999999997</v>
      </c>
      <c r="E50" s="44"/>
      <c r="F50" s="44">
        <v>4</v>
      </c>
      <c r="G50" s="105" t="s">
        <v>45</v>
      </c>
      <c r="H50" s="44">
        <v>0.95</v>
      </c>
      <c r="I50" s="120"/>
    </row>
    <row r="51" spans="2:9">
      <c r="B51" s="134" t="s">
        <v>89</v>
      </c>
      <c r="C51" s="135"/>
      <c r="D51" s="136">
        <f>IF(OR($B$7=3,$B$7=6),MIN(D50,50%),D50)</f>
        <v>0.5</v>
      </c>
      <c r="E51" s="44" t="s">
        <v>90</v>
      </c>
      <c r="F51" s="44">
        <v>5</v>
      </c>
      <c r="G51" s="105" t="s">
        <v>46</v>
      </c>
      <c r="H51" s="44">
        <v>0.95</v>
      </c>
      <c r="I51" s="120"/>
    </row>
    <row r="52" spans="2:9">
      <c r="B52" s="41"/>
      <c r="C52" s="137"/>
      <c r="D52" s="137"/>
      <c r="E52" s="44"/>
      <c r="F52" s="44">
        <v>6</v>
      </c>
      <c r="G52" s="105" t="s">
        <v>50</v>
      </c>
      <c r="H52" s="44">
        <v>0.95</v>
      </c>
      <c r="I52" s="120"/>
    </row>
    <row r="53" spans="2:9">
      <c r="B53" s="41"/>
      <c r="C53" s="137"/>
      <c r="D53" s="137"/>
      <c r="E53" s="44"/>
      <c r="F53" s="44">
        <v>7</v>
      </c>
      <c r="G53" s="105" t="s">
        <v>9</v>
      </c>
      <c r="H53" s="44">
        <v>0.95</v>
      </c>
      <c r="I53" s="120"/>
    </row>
    <row r="54" spans="2:9">
      <c r="B54" s="41"/>
      <c r="C54" s="126" t="s">
        <v>75</v>
      </c>
      <c r="D54" s="127" t="s">
        <v>76</v>
      </c>
      <c r="E54" s="44"/>
      <c r="F54" s="44">
        <v>8</v>
      </c>
      <c r="G54" s="105" t="s">
        <v>10</v>
      </c>
      <c r="H54" s="44">
        <v>0.95</v>
      </c>
      <c r="I54" s="120"/>
    </row>
    <row r="55" spans="2:9">
      <c r="B55" s="128" t="s">
        <v>61</v>
      </c>
      <c r="C55" s="129">
        <v>0.4</v>
      </c>
      <c r="D55" s="130">
        <v>1</v>
      </c>
      <c r="E55" s="44"/>
      <c r="F55" s="44">
        <v>9</v>
      </c>
      <c r="G55" s="105" t="s">
        <v>16</v>
      </c>
      <c r="H55" s="131">
        <v>0.9</v>
      </c>
      <c r="I55" s="120"/>
    </row>
    <row r="56" spans="2:9">
      <c r="B56" s="132" t="s">
        <v>62</v>
      </c>
      <c r="C56" s="133">
        <v>0.5</v>
      </c>
      <c r="D56" s="48"/>
      <c r="E56" s="48"/>
      <c r="F56" s="48">
        <v>10</v>
      </c>
      <c r="G56" s="106" t="s">
        <v>17</v>
      </c>
      <c r="H56" s="48">
        <v>0.95</v>
      </c>
      <c r="I56" s="121"/>
    </row>
    <row r="59" spans="2:9">
      <c r="B59" s="33" t="s">
        <v>59</v>
      </c>
    </row>
    <row r="60" spans="2:9">
      <c r="B60" s="37" t="s">
        <v>53</v>
      </c>
      <c r="C60" s="138"/>
      <c r="D60" s="138"/>
      <c r="E60" s="138"/>
      <c r="F60" s="138">
        <v>1</v>
      </c>
      <c r="G60" s="139" t="s">
        <v>5</v>
      </c>
      <c r="H60" s="138">
        <v>1</v>
      </c>
      <c r="I60" s="140"/>
    </row>
    <row r="61" spans="2:9">
      <c r="B61" s="35" t="s">
        <v>52</v>
      </c>
      <c r="C61" s="141"/>
      <c r="D61" s="141"/>
      <c r="E61" s="141"/>
      <c r="F61" s="141">
        <v>2</v>
      </c>
      <c r="G61" s="107" t="s">
        <v>18</v>
      </c>
      <c r="H61" s="141">
        <v>0.95</v>
      </c>
      <c r="I61" s="142"/>
    </row>
    <row r="62" spans="2:9">
      <c r="B62" s="251">
        <f>B8</f>
        <v>50</v>
      </c>
      <c r="C62" s="36" t="s">
        <v>40</v>
      </c>
      <c r="D62" s="36" t="s">
        <v>39</v>
      </c>
      <c r="E62" s="141"/>
      <c r="F62" s="141">
        <v>3</v>
      </c>
      <c r="G62" s="107" t="s">
        <v>49</v>
      </c>
      <c r="H62" s="141">
        <v>0.95</v>
      </c>
      <c r="I62" s="142"/>
    </row>
    <row r="63" spans="2:9">
      <c r="B63" s="35" t="s">
        <v>15</v>
      </c>
      <c r="C63" s="124">
        <f>ROUND(MAX(IF(B62&gt;=200,C68,C69),MIN(D68,120%-(0.5%*VLOOKUP($B$7,F60:H69,3,FALSE)*B62))),3)</f>
        <v>0.96299999999999997</v>
      </c>
      <c r="D63" s="124">
        <f>ROUND(MAX(IF(B62&gt;=200,C68,C69),MIN(D68,120%-(0.5%*VLOOKUP($B$7,F60:H69,3,FALSE)*B62))),3)</f>
        <v>0.96299999999999997</v>
      </c>
      <c r="E63" s="141"/>
      <c r="F63" s="141">
        <v>4</v>
      </c>
      <c r="G63" s="107" t="s">
        <v>45</v>
      </c>
      <c r="H63" s="141">
        <v>0.95</v>
      </c>
      <c r="I63" s="142"/>
    </row>
    <row r="64" spans="2:9">
      <c r="B64" s="134" t="s">
        <v>89</v>
      </c>
      <c r="C64" s="135"/>
      <c r="D64" s="136">
        <f>IF(OR($B$7=3,$B$7=6),MIN(D63,50%),D63)</f>
        <v>0.5</v>
      </c>
      <c r="E64" s="44" t="s">
        <v>90</v>
      </c>
      <c r="F64" s="141">
        <v>5</v>
      </c>
      <c r="G64" s="107" t="s">
        <v>46</v>
      </c>
      <c r="H64" s="141">
        <v>0.95</v>
      </c>
      <c r="I64" s="142"/>
    </row>
    <row r="65" spans="2:9">
      <c r="B65" s="35"/>
      <c r="C65" s="141"/>
      <c r="D65" s="141"/>
      <c r="E65" s="141"/>
      <c r="F65" s="141">
        <v>6</v>
      </c>
      <c r="G65" s="107" t="s">
        <v>50</v>
      </c>
      <c r="H65" s="141">
        <v>0.95</v>
      </c>
      <c r="I65" s="142"/>
    </row>
    <row r="66" spans="2:9">
      <c r="B66" s="35"/>
      <c r="C66" s="141"/>
      <c r="D66" s="141"/>
      <c r="E66" s="141"/>
      <c r="F66" s="141">
        <v>7</v>
      </c>
      <c r="G66" s="107" t="s">
        <v>9</v>
      </c>
      <c r="H66" s="141">
        <v>0.95</v>
      </c>
      <c r="I66" s="142"/>
    </row>
    <row r="67" spans="2:9">
      <c r="B67" s="35"/>
      <c r="C67" s="143" t="s">
        <v>75</v>
      </c>
      <c r="D67" s="144" t="s">
        <v>76</v>
      </c>
      <c r="E67" s="141"/>
      <c r="F67" s="141">
        <v>8</v>
      </c>
      <c r="G67" s="107" t="s">
        <v>10</v>
      </c>
      <c r="H67" s="141">
        <v>0.95</v>
      </c>
      <c r="I67" s="142"/>
    </row>
    <row r="68" spans="2:9">
      <c r="B68" s="145" t="s">
        <v>61</v>
      </c>
      <c r="C68" s="146">
        <v>0.4</v>
      </c>
      <c r="D68" s="147">
        <v>1</v>
      </c>
      <c r="E68" s="148"/>
      <c r="F68" s="141">
        <v>9</v>
      </c>
      <c r="G68" s="107" t="s">
        <v>16</v>
      </c>
      <c r="H68" s="149">
        <v>0.9</v>
      </c>
      <c r="I68" s="142"/>
    </row>
    <row r="69" spans="2:9">
      <c r="B69" s="150" t="s">
        <v>62</v>
      </c>
      <c r="C69" s="151">
        <v>0.5</v>
      </c>
      <c r="D69" s="152"/>
      <c r="E69" s="152"/>
      <c r="F69" s="153">
        <v>10</v>
      </c>
      <c r="G69" s="108" t="s">
        <v>17</v>
      </c>
      <c r="H69" s="153">
        <v>0.95</v>
      </c>
      <c r="I69" s="154"/>
    </row>
    <row r="70" spans="2:9">
      <c r="B70" s="37" t="s">
        <v>54</v>
      </c>
      <c r="C70" s="138"/>
      <c r="D70" s="138"/>
      <c r="E70" s="138"/>
      <c r="F70" s="138">
        <v>1</v>
      </c>
      <c r="G70" s="139" t="s">
        <v>5</v>
      </c>
      <c r="H70" s="138">
        <v>1</v>
      </c>
      <c r="I70" s="140"/>
    </row>
    <row r="71" spans="2:9">
      <c r="B71" s="35" t="s">
        <v>52</v>
      </c>
      <c r="C71" s="141"/>
      <c r="D71" s="141"/>
      <c r="E71" s="141"/>
      <c r="F71" s="141">
        <v>2</v>
      </c>
      <c r="G71" s="107" t="s">
        <v>18</v>
      </c>
      <c r="H71" s="141">
        <v>0.95</v>
      </c>
      <c r="I71" s="142"/>
    </row>
    <row r="72" spans="2:9">
      <c r="B72" s="251">
        <f>B8</f>
        <v>50</v>
      </c>
      <c r="C72" s="36" t="s">
        <v>40</v>
      </c>
      <c r="D72" s="36" t="s">
        <v>39</v>
      </c>
      <c r="E72" s="141"/>
      <c r="F72" s="141">
        <v>3</v>
      </c>
      <c r="G72" s="107" t="s">
        <v>49</v>
      </c>
      <c r="H72" s="335">
        <v>0.95</v>
      </c>
      <c r="I72" s="252"/>
    </row>
    <row r="73" spans="2:9">
      <c r="B73" s="35" t="s">
        <v>15</v>
      </c>
      <c r="C73" s="124">
        <f>ROUND(MAX(IF(B72&gt;=200,C78,C79),MIN(IF(B8=0,D79,D78),120%-(0.5%*VLOOKUP($B$7,F70:H79,3,FALSE)*B72))),3)</f>
        <v>0.75</v>
      </c>
      <c r="D73" s="124">
        <f>ROUND(MAX(IF(B72&gt;=200,C78,C79),MIN(IF(B8=0,D79,D78),120%-(0.5%*VLOOKUP($B$7,F70:H79,3,FALSE)*B72))),3)</f>
        <v>0.75</v>
      </c>
      <c r="E73" s="141"/>
      <c r="F73" s="141">
        <v>4</v>
      </c>
      <c r="G73" s="107" t="s">
        <v>45</v>
      </c>
      <c r="H73" s="141">
        <v>0.95</v>
      </c>
      <c r="I73" s="142"/>
    </row>
    <row r="74" spans="2:9">
      <c r="B74" s="134" t="s">
        <v>89</v>
      </c>
      <c r="C74" s="135"/>
      <c r="D74" s="259">
        <f>IF(OR($B$7=3,$B$7=6),MIN(D73,50%),D73)</f>
        <v>0.5</v>
      </c>
      <c r="E74" s="44" t="s">
        <v>90</v>
      </c>
      <c r="F74" s="141">
        <v>5</v>
      </c>
      <c r="G74" s="107" t="s">
        <v>46</v>
      </c>
      <c r="H74" s="141">
        <v>0.95</v>
      </c>
      <c r="I74" s="142"/>
    </row>
    <row r="75" spans="2:9">
      <c r="B75" s="35"/>
      <c r="C75" s="141"/>
      <c r="D75" s="141"/>
      <c r="E75" s="141"/>
      <c r="F75" s="141">
        <v>6</v>
      </c>
      <c r="G75" s="107" t="s">
        <v>50</v>
      </c>
      <c r="H75" s="335">
        <v>0.95</v>
      </c>
      <c r="I75" s="252"/>
    </row>
    <row r="76" spans="2:9">
      <c r="B76" s="35"/>
      <c r="C76" s="141"/>
      <c r="D76" s="141"/>
      <c r="E76" s="141"/>
      <c r="F76" s="141">
        <v>7</v>
      </c>
      <c r="G76" s="107" t="s">
        <v>9</v>
      </c>
      <c r="H76" s="141">
        <v>0.95</v>
      </c>
      <c r="I76" s="142"/>
    </row>
    <row r="77" spans="2:9">
      <c r="B77" s="35"/>
      <c r="C77" s="253" t="s">
        <v>259</v>
      </c>
      <c r="D77" s="144" t="s">
        <v>76</v>
      </c>
      <c r="E77" s="141"/>
      <c r="F77" s="141">
        <v>8</v>
      </c>
      <c r="G77" s="107" t="s">
        <v>10</v>
      </c>
      <c r="H77" s="141">
        <v>0.95</v>
      </c>
      <c r="I77" s="142"/>
    </row>
    <row r="78" spans="2:9">
      <c r="B78" s="145" t="s">
        <v>61</v>
      </c>
      <c r="C78" s="146">
        <v>0</v>
      </c>
      <c r="D78" s="147">
        <v>0.75</v>
      </c>
      <c r="E78" s="148" t="s">
        <v>62</v>
      </c>
      <c r="F78" s="141">
        <v>9</v>
      </c>
      <c r="G78" s="107" t="s">
        <v>16</v>
      </c>
      <c r="H78" s="149">
        <v>0.9</v>
      </c>
      <c r="I78" s="142"/>
    </row>
    <row r="79" spans="2:9">
      <c r="B79" s="150" t="s">
        <v>62</v>
      </c>
      <c r="C79" s="151">
        <v>0</v>
      </c>
      <c r="D79" s="155">
        <v>1</v>
      </c>
      <c r="E79" s="152" t="s">
        <v>65</v>
      </c>
      <c r="F79" s="153">
        <v>10</v>
      </c>
      <c r="G79" s="108" t="s">
        <v>17</v>
      </c>
      <c r="H79" s="153">
        <v>0.95</v>
      </c>
      <c r="I79" s="154"/>
    </row>
    <row r="80" spans="2:9">
      <c r="B80" s="37" t="s">
        <v>55</v>
      </c>
      <c r="C80" s="138"/>
      <c r="D80" s="138"/>
      <c r="E80" s="138"/>
      <c r="F80" s="138">
        <v>1</v>
      </c>
      <c r="G80" s="139" t="s">
        <v>5</v>
      </c>
      <c r="H80" s="138">
        <v>1</v>
      </c>
      <c r="I80" s="140"/>
    </row>
    <row r="81" spans="2:9">
      <c r="B81" s="35" t="s">
        <v>52</v>
      </c>
      <c r="C81" s="141"/>
      <c r="D81" s="141"/>
      <c r="E81" s="141"/>
      <c r="F81" s="141">
        <v>2</v>
      </c>
      <c r="G81" s="107" t="s">
        <v>18</v>
      </c>
      <c r="H81" s="141">
        <v>0.95</v>
      </c>
      <c r="I81" s="142"/>
    </row>
    <row r="82" spans="2:9">
      <c r="B82" s="251">
        <f>B8</f>
        <v>50</v>
      </c>
      <c r="C82" s="36" t="s">
        <v>40</v>
      </c>
      <c r="D82" s="36" t="s">
        <v>39</v>
      </c>
      <c r="E82" s="141"/>
      <c r="F82" s="141">
        <v>3</v>
      </c>
      <c r="G82" s="107" t="s">
        <v>49</v>
      </c>
      <c r="H82" s="335">
        <v>0.95</v>
      </c>
      <c r="I82" s="142"/>
    </row>
    <row r="83" spans="2:9">
      <c r="B83" s="35" t="s">
        <v>15</v>
      </c>
      <c r="C83" s="258">
        <f>ROUND(MAX(IF(B82&gt;=200,C88,C89),MIN(IF(B82=0,D89,IF(OR($B$7=3,$B$7=6),D87,D88)),120%-(0.5%*VLOOKUP($B$7,F80:H89,3,FALSE)*B82))),3)</f>
        <v>0.5</v>
      </c>
      <c r="D83" s="258">
        <f>ROUND(MAX(IF(B82&gt;=200,C88,C89),MIN(IF(B82=0,D89,IF(OR($B$7=3,$B$7=6),D87,D88)),120%-(0.5%*VLOOKUP($B$7,F80:H89,3,FALSE)*B82))),3)</f>
        <v>0.5</v>
      </c>
      <c r="E83" s="141"/>
      <c r="F83" s="141">
        <v>4</v>
      </c>
      <c r="G83" s="107" t="s">
        <v>45</v>
      </c>
      <c r="H83" s="255">
        <v>0.95</v>
      </c>
      <c r="I83" s="142"/>
    </row>
    <row r="84" spans="2:9">
      <c r="B84" s="134" t="s">
        <v>89</v>
      </c>
      <c r="C84" s="135"/>
      <c r="D84" s="259">
        <f>IF(OR($B$7=3,$B$7=6),MIN(D83,50%),D83)</f>
        <v>0.5</v>
      </c>
      <c r="E84" s="44" t="s">
        <v>90</v>
      </c>
      <c r="F84" s="141">
        <v>5</v>
      </c>
      <c r="G84" s="107" t="s">
        <v>46</v>
      </c>
      <c r="H84" s="255">
        <v>0.95</v>
      </c>
      <c r="I84" s="142"/>
    </row>
    <row r="85" spans="2:9">
      <c r="B85" s="35"/>
      <c r="C85" s="141"/>
      <c r="D85" s="141"/>
      <c r="E85" s="141"/>
      <c r="F85" s="141">
        <v>6</v>
      </c>
      <c r="G85" s="107" t="s">
        <v>50</v>
      </c>
      <c r="H85" s="335">
        <v>0.95</v>
      </c>
      <c r="I85" s="142"/>
    </row>
    <row r="86" spans="2:9">
      <c r="B86" s="35"/>
      <c r="C86" s="141"/>
      <c r="D86" s="254" t="s">
        <v>76</v>
      </c>
      <c r="E86" s="255"/>
      <c r="F86" s="141">
        <v>7</v>
      </c>
      <c r="G86" s="107" t="s">
        <v>9</v>
      </c>
      <c r="H86" s="141">
        <v>0.95</v>
      </c>
      <c r="I86" s="142"/>
    </row>
    <row r="87" spans="2:9">
      <c r="B87" s="35"/>
      <c r="C87" s="253" t="s">
        <v>259</v>
      </c>
      <c r="D87" s="256">
        <v>0.5</v>
      </c>
      <c r="E87" s="257" t="s">
        <v>260</v>
      </c>
      <c r="F87" s="141">
        <v>8</v>
      </c>
      <c r="G87" s="107" t="s">
        <v>10</v>
      </c>
      <c r="H87" s="141">
        <v>0.95</v>
      </c>
      <c r="I87" s="142"/>
    </row>
    <row r="88" spans="2:9">
      <c r="B88" s="145" t="s">
        <v>61</v>
      </c>
      <c r="C88" s="146">
        <v>0</v>
      </c>
      <c r="D88" s="147">
        <v>0.5</v>
      </c>
      <c r="E88" s="148" t="s">
        <v>62</v>
      </c>
      <c r="F88" s="141">
        <v>9</v>
      </c>
      <c r="G88" s="107" t="s">
        <v>16</v>
      </c>
      <c r="H88" s="149">
        <v>0.9</v>
      </c>
      <c r="I88" s="142"/>
    </row>
    <row r="89" spans="2:9">
      <c r="B89" s="150" t="s">
        <v>62</v>
      </c>
      <c r="C89" s="151">
        <v>0</v>
      </c>
      <c r="D89" s="155">
        <v>1</v>
      </c>
      <c r="E89" s="152" t="s">
        <v>65</v>
      </c>
      <c r="F89" s="153">
        <v>10</v>
      </c>
      <c r="G89" s="108" t="s">
        <v>17</v>
      </c>
      <c r="H89" s="153">
        <v>0.95</v>
      </c>
      <c r="I89" s="154"/>
    </row>
    <row r="90" spans="2:9">
      <c r="B90" s="37" t="s">
        <v>56</v>
      </c>
      <c r="C90" s="138"/>
      <c r="D90" s="138"/>
      <c r="E90" s="138"/>
      <c r="F90" s="138">
        <v>1</v>
      </c>
      <c r="G90" s="139" t="s">
        <v>5</v>
      </c>
      <c r="H90" s="138">
        <v>1</v>
      </c>
      <c r="I90" s="140"/>
    </row>
    <row r="91" spans="2:9">
      <c r="B91" s="35" t="s">
        <v>52</v>
      </c>
      <c r="C91" s="141"/>
      <c r="D91" s="141"/>
      <c r="E91" s="141"/>
      <c r="F91" s="141">
        <v>2</v>
      </c>
      <c r="G91" s="107" t="s">
        <v>18</v>
      </c>
      <c r="H91" s="141">
        <v>0.95</v>
      </c>
      <c r="I91" s="142"/>
    </row>
    <row r="92" spans="2:9">
      <c r="B92" s="251">
        <f>B8</f>
        <v>50</v>
      </c>
      <c r="C92" s="36" t="s">
        <v>40</v>
      </c>
      <c r="D92" s="36" t="s">
        <v>39</v>
      </c>
      <c r="E92" s="141"/>
      <c r="F92" s="141">
        <v>3</v>
      </c>
      <c r="G92" s="107" t="s">
        <v>49</v>
      </c>
      <c r="H92" s="335">
        <v>0.95</v>
      </c>
      <c r="I92" s="142"/>
    </row>
    <row r="93" spans="2:9">
      <c r="B93" s="35" t="s">
        <v>15</v>
      </c>
      <c r="C93" s="258">
        <f>ROUND(MAX(IF(B92&gt;=200,C98,C99),MIN(IF(B92=0,D99,IF(OR($B$7=3,$B$7=6),D97,D98)),120%-(0.5%*VLOOKUP($B$7,F90:H99,3,FALSE)*B92))),3)</f>
        <v>0.25</v>
      </c>
      <c r="D93" s="258">
        <f>ROUND(MAX(IF(B92&gt;=200,C98,C99),MIN(IF(B92=0,D99,IF(OR($B$7=3,$B$7=6),D97,D98)),120%-(0.5%*VLOOKUP($B$7,F90:H99,3,FALSE)*B92))),3)</f>
        <v>0.25</v>
      </c>
      <c r="E93" s="141"/>
      <c r="F93" s="141">
        <v>4</v>
      </c>
      <c r="G93" s="107" t="s">
        <v>45</v>
      </c>
      <c r="H93" s="255">
        <v>0.95</v>
      </c>
      <c r="I93" s="142"/>
    </row>
    <row r="94" spans="2:9">
      <c r="B94" s="134" t="s">
        <v>89</v>
      </c>
      <c r="C94" s="135"/>
      <c r="D94" s="136">
        <f>IF(OR($B$7=3,$B$7=6),MIN(D93,25%),D93)</f>
        <v>0.25</v>
      </c>
      <c r="E94" s="44" t="s">
        <v>219</v>
      </c>
      <c r="F94" s="141">
        <v>5</v>
      </c>
      <c r="G94" s="107" t="s">
        <v>46</v>
      </c>
      <c r="H94" s="255">
        <v>0.95</v>
      </c>
      <c r="I94" s="142"/>
    </row>
    <row r="95" spans="2:9">
      <c r="B95" s="35"/>
      <c r="C95" s="141"/>
      <c r="D95" s="141"/>
      <c r="E95" s="141"/>
      <c r="F95" s="141">
        <v>6</v>
      </c>
      <c r="G95" s="107" t="s">
        <v>50</v>
      </c>
      <c r="H95" s="335">
        <v>0.95</v>
      </c>
      <c r="I95" s="142"/>
    </row>
    <row r="96" spans="2:9">
      <c r="B96" s="35"/>
      <c r="C96" s="141"/>
      <c r="D96" s="254" t="s">
        <v>76</v>
      </c>
      <c r="E96" s="255"/>
      <c r="F96" s="141">
        <v>7</v>
      </c>
      <c r="G96" s="107" t="s">
        <v>9</v>
      </c>
      <c r="H96" s="141">
        <v>0.95</v>
      </c>
      <c r="I96" s="142"/>
    </row>
    <row r="97" spans="2:9">
      <c r="B97" s="35"/>
      <c r="C97" s="253" t="s">
        <v>259</v>
      </c>
      <c r="D97" s="256">
        <v>0.25</v>
      </c>
      <c r="E97" s="257" t="s">
        <v>260</v>
      </c>
      <c r="F97" s="141">
        <v>8</v>
      </c>
      <c r="G97" s="107" t="s">
        <v>10</v>
      </c>
      <c r="H97" s="141">
        <v>0.95</v>
      </c>
      <c r="I97" s="142"/>
    </row>
    <row r="98" spans="2:9">
      <c r="B98" s="145" t="s">
        <v>61</v>
      </c>
      <c r="C98" s="146">
        <v>0</v>
      </c>
      <c r="D98" s="147">
        <v>0.25</v>
      </c>
      <c r="E98" s="148" t="s">
        <v>62</v>
      </c>
      <c r="F98" s="141">
        <v>9</v>
      </c>
      <c r="G98" s="107" t="s">
        <v>16</v>
      </c>
      <c r="H98" s="149">
        <v>0.9</v>
      </c>
      <c r="I98" s="142"/>
    </row>
    <row r="99" spans="2:9">
      <c r="B99" s="150" t="s">
        <v>62</v>
      </c>
      <c r="C99" s="151">
        <v>0</v>
      </c>
      <c r="D99" s="155">
        <v>1</v>
      </c>
      <c r="E99" s="152" t="s">
        <v>65</v>
      </c>
      <c r="F99" s="153">
        <v>10</v>
      </c>
      <c r="G99" s="108" t="s">
        <v>17</v>
      </c>
      <c r="H99" s="153">
        <v>0.95</v>
      </c>
      <c r="I99" s="154"/>
    </row>
    <row r="100" spans="2:9">
      <c r="B100" s="37" t="s">
        <v>57</v>
      </c>
      <c r="C100" s="138"/>
      <c r="D100" s="138"/>
      <c r="E100" s="138"/>
      <c r="F100" s="138">
        <v>1</v>
      </c>
      <c r="G100" s="139" t="s">
        <v>5</v>
      </c>
      <c r="H100" s="138">
        <v>1</v>
      </c>
      <c r="I100" s="140"/>
    </row>
    <row r="101" spans="2:9">
      <c r="B101" s="35" t="s">
        <v>52</v>
      </c>
      <c r="C101" s="141"/>
      <c r="D101" s="141"/>
      <c r="E101" s="141"/>
      <c r="F101" s="141">
        <v>2</v>
      </c>
      <c r="G101" s="107" t="s">
        <v>18</v>
      </c>
      <c r="H101" s="141">
        <v>0.95</v>
      </c>
      <c r="I101" s="142"/>
    </row>
    <row r="102" spans="2:9">
      <c r="B102" s="251">
        <f>B8</f>
        <v>50</v>
      </c>
      <c r="C102" s="36" t="s">
        <v>40</v>
      </c>
      <c r="D102" s="36" t="s">
        <v>39</v>
      </c>
      <c r="E102" s="141"/>
      <c r="F102" s="141">
        <v>3</v>
      </c>
      <c r="G102" s="107" t="s">
        <v>49</v>
      </c>
      <c r="H102" s="335">
        <v>0.95</v>
      </c>
      <c r="I102" s="142"/>
    </row>
    <row r="103" spans="2:9">
      <c r="B103" s="35" t="s">
        <v>15</v>
      </c>
      <c r="C103" s="258">
        <f>ROUND(MAX(IF(B102&gt;=200,C108,C109),MIN(IF(B102=0,D109,IF(OR($B$7=3,$B$7=6),D107,D108)),120%-(0.5%*VLOOKUP($B$7,F100:H109,3,FALSE)*B102))),3)</f>
        <v>0</v>
      </c>
      <c r="D103" s="258">
        <f>ROUND(MAX(IF(B102&gt;=200,C108,C109),MIN(IF(B102=0,D109,IF(OR($B$7=3,$B$7=6),D107,D108)),120%-(0.5%*VLOOKUP($B$7,F100:H109,3,FALSE)*B102))),3)</f>
        <v>0</v>
      </c>
      <c r="E103" s="141"/>
      <c r="F103" s="141">
        <v>4</v>
      </c>
      <c r="G103" s="107" t="s">
        <v>45</v>
      </c>
      <c r="H103" s="255">
        <v>0.95</v>
      </c>
      <c r="I103" s="142"/>
    </row>
    <row r="104" spans="2:9">
      <c r="B104" s="134" t="s">
        <v>89</v>
      </c>
      <c r="C104" s="135"/>
      <c r="D104" s="171">
        <f>IF(OR($B$7=3,$B$7=6),MIN(D103,25%),D103)</f>
        <v>0</v>
      </c>
      <c r="E104" s="44"/>
      <c r="F104" s="141">
        <v>5</v>
      </c>
      <c r="G104" s="107" t="s">
        <v>46</v>
      </c>
      <c r="H104" s="255">
        <v>0.95</v>
      </c>
      <c r="I104" s="142"/>
    </row>
    <row r="105" spans="2:9">
      <c r="B105" s="35"/>
      <c r="C105" s="141"/>
      <c r="D105" s="141"/>
      <c r="E105" s="141"/>
      <c r="F105" s="141">
        <v>6</v>
      </c>
      <c r="G105" s="107" t="s">
        <v>50</v>
      </c>
      <c r="H105" s="335">
        <v>0.95</v>
      </c>
      <c r="I105" s="142"/>
    </row>
    <row r="106" spans="2:9">
      <c r="B106" s="35"/>
      <c r="C106" s="141"/>
      <c r="D106" s="254" t="s">
        <v>76</v>
      </c>
      <c r="E106" s="255"/>
      <c r="F106" s="141">
        <v>7</v>
      </c>
      <c r="G106" s="107" t="s">
        <v>9</v>
      </c>
      <c r="H106" s="141">
        <v>0.95</v>
      </c>
      <c r="I106" s="142"/>
    </row>
    <row r="107" spans="2:9">
      <c r="B107" s="35"/>
      <c r="C107" s="253" t="s">
        <v>259</v>
      </c>
      <c r="D107" s="256">
        <v>0</v>
      </c>
      <c r="E107" s="257" t="s">
        <v>260</v>
      </c>
      <c r="F107" s="141">
        <v>8</v>
      </c>
      <c r="G107" s="107" t="s">
        <v>10</v>
      </c>
      <c r="H107" s="141">
        <v>0.95</v>
      </c>
      <c r="I107" s="142"/>
    </row>
    <row r="108" spans="2:9">
      <c r="B108" s="145" t="s">
        <v>61</v>
      </c>
      <c r="C108" s="146">
        <v>0</v>
      </c>
      <c r="D108" s="147">
        <v>0</v>
      </c>
      <c r="E108" s="148" t="s">
        <v>62</v>
      </c>
      <c r="F108" s="141">
        <v>9</v>
      </c>
      <c r="G108" s="107" t="s">
        <v>16</v>
      </c>
      <c r="H108" s="149">
        <v>0.9</v>
      </c>
      <c r="I108" s="142"/>
    </row>
    <row r="109" spans="2:9">
      <c r="B109" s="150" t="s">
        <v>62</v>
      </c>
      <c r="C109" s="151">
        <v>0</v>
      </c>
      <c r="D109" s="155">
        <v>1</v>
      </c>
      <c r="E109" s="152" t="s">
        <v>65</v>
      </c>
      <c r="F109" s="153">
        <v>10</v>
      </c>
      <c r="G109" s="108" t="s">
        <v>17</v>
      </c>
      <c r="H109" s="153">
        <v>0.95</v>
      </c>
      <c r="I109" s="154"/>
    </row>
    <row r="112" spans="2:9">
      <c r="B112" s="33" t="s">
        <v>63</v>
      </c>
    </row>
    <row r="113" spans="2:9">
      <c r="B113" s="260" t="s">
        <v>64</v>
      </c>
      <c r="C113" s="261" t="s">
        <v>66</v>
      </c>
      <c r="D113" s="261" t="s">
        <v>89</v>
      </c>
      <c r="E113" s="262" t="s">
        <v>261</v>
      </c>
      <c r="F113" s="262" t="s">
        <v>262</v>
      </c>
      <c r="G113" s="262" t="s">
        <v>64</v>
      </c>
      <c r="H113" s="262" t="s">
        <v>263</v>
      </c>
      <c r="I113" s="263"/>
    </row>
    <row r="114" spans="2:9">
      <c r="B114" s="264">
        <v>2026</v>
      </c>
      <c r="C114" s="172">
        <f>IF($B$8=0,H114,IF(OR($B$7=3,$B$7=6),MIN(E114,ROUND(120%-(0.5%*VLOOKUP($B$7,$F$100:$H$109,3,FALSE)*$B$8),3)),0))</f>
        <v>0</v>
      </c>
      <c r="D114" s="265">
        <f>IF($B$8=0,F114,0)</f>
        <v>0</v>
      </c>
      <c r="E114" s="266">
        <v>0</v>
      </c>
      <c r="F114" s="267">
        <v>1</v>
      </c>
      <c r="G114" s="268">
        <v>2026</v>
      </c>
      <c r="H114" s="267">
        <v>1</v>
      </c>
      <c r="I114" s="269"/>
    </row>
    <row r="115" spans="2:9">
      <c r="B115" s="264">
        <v>2027</v>
      </c>
      <c r="C115" s="172">
        <f t="shared" ref="C115:C119" si="3">IF($B$8=0,H115,IF(OR($B$7=3,$B$7=6),MIN(E115,ROUND(120%-(0.5%*VLOOKUP($B$7,$F$100:$H$109,3,FALSE)*$B$8),3)),0))</f>
        <v>0</v>
      </c>
      <c r="D115" s="265">
        <f>IF($B$8=0,F115,0)</f>
        <v>0</v>
      </c>
      <c r="E115" s="266">
        <v>0</v>
      </c>
      <c r="F115" s="267">
        <v>0.95</v>
      </c>
      <c r="G115" s="268">
        <v>2027</v>
      </c>
      <c r="H115" s="267">
        <v>0.95</v>
      </c>
      <c r="I115" s="269"/>
    </row>
    <row r="116" spans="2:9">
      <c r="B116" s="264">
        <v>2028</v>
      </c>
      <c r="C116" s="172">
        <f t="shared" si="3"/>
        <v>0</v>
      </c>
      <c r="D116" s="265">
        <f>IF($B$8=0,F116,0)</f>
        <v>0</v>
      </c>
      <c r="E116" s="266">
        <v>0</v>
      </c>
      <c r="F116" s="267">
        <v>0.9</v>
      </c>
      <c r="G116" s="268">
        <v>2028</v>
      </c>
      <c r="H116" s="267">
        <v>0.9</v>
      </c>
      <c r="I116" s="269"/>
    </row>
    <row r="117" spans="2:9">
      <c r="B117" s="264">
        <v>2029</v>
      </c>
      <c r="C117" s="172">
        <f t="shared" si="3"/>
        <v>0</v>
      </c>
      <c r="D117" s="265">
        <f>IF($B$8=0,F117,0)</f>
        <v>0</v>
      </c>
      <c r="E117" s="266">
        <v>0</v>
      </c>
      <c r="F117" s="270">
        <v>0.82499999999999996</v>
      </c>
      <c r="G117" s="268">
        <v>2029</v>
      </c>
      <c r="H117" s="270">
        <v>0.82499999999999996</v>
      </c>
      <c r="I117" s="269"/>
    </row>
    <row r="118" spans="2:9">
      <c r="B118" s="264">
        <v>2030</v>
      </c>
      <c r="C118" s="172">
        <f t="shared" si="3"/>
        <v>0</v>
      </c>
      <c r="D118" s="265">
        <f>IF($B$8=0,F118,0)</f>
        <v>0</v>
      </c>
      <c r="E118" s="266">
        <v>0</v>
      </c>
      <c r="F118" s="267">
        <v>0.75</v>
      </c>
      <c r="G118" s="268">
        <v>2030</v>
      </c>
      <c r="H118" s="267">
        <v>0.75</v>
      </c>
      <c r="I118" s="269"/>
    </row>
    <row r="119" spans="2:9">
      <c r="B119" s="271">
        <v>2031</v>
      </c>
      <c r="C119" s="173">
        <f t="shared" si="3"/>
        <v>0</v>
      </c>
      <c r="D119" s="265">
        <f t="shared" ref="D119" si="4">IF($B$8=0,F119,0)</f>
        <v>0</v>
      </c>
      <c r="E119" s="272">
        <v>0</v>
      </c>
      <c r="F119" s="273">
        <v>0.75</v>
      </c>
      <c r="G119" s="274">
        <v>2031</v>
      </c>
      <c r="H119" s="275">
        <v>0.67500000000000004</v>
      </c>
      <c r="I119" s="276"/>
    </row>
  </sheetData>
  <sheetProtection algorithmName="SHA-512" hashValue="koOB4Kds9WwxAZHPPm1WZqyWFLfLyyJ+P9zlhG/ABEYz5F3uLJ3onvlUDpycMLBQHo/3frVSrQfdby1xorEV2A==" saltValue="tun2vTMGgP4HZzaQ82OU2g==" spinCount="100000" sheet="1" objects="1" scenarios="1"/>
  <mergeCells count="2">
    <mergeCell ref="H13:I13"/>
    <mergeCell ref="C36:D38"/>
  </mergeCells>
  <pageMargins left="0.7" right="0.7" top="0.75" bottom="0.75" header="0.3" footer="0.3"/>
  <pageSetup paperSize="9" orientation="portrait" r:id="rId1"/>
  <headerFooter>
    <oddHeader>&amp;C&amp;Z&amp;F</oddHeader>
    <oddFooter>&amp;C&amp;P/&amp;N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F0833-734B-4163-8849-33488A4A1013}">
  <sheetPr codeName="Sheet9">
    <tabColor theme="6" tint="0.79998168889431442"/>
    <pageSetUpPr autoPageBreaks="0" fitToPage="1"/>
  </sheetPr>
  <dimension ref="B1:F28"/>
  <sheetViews>
    <sheetView showGridLines="0" showRowColHeaders="0" tabSelected="1" workbookViewId="0"/>
  </sheetViews>
  <sheetFormatPr defaultColWidth="5.75" defaultRowHeight="20.100000000000001" customHeight="1"/>
  <cols>
    <col min="1" max="1" width="5.75" style="287" customWidth="1"/>
    <col min="2" max="2" width="22.875" style="287" customWidth="1"/>
    <col min="3" max="3" width="18.625" style="287" customWidth="1"/>
    <col min="4" max="4" width="22.875" style="287" customWidth="1"/>
    <col min="5" max="5" width="18.625" style="287" customWidth="1"/>
    <col min="6" max="6" width="25.75" style="287" customWidth="1"/>
    <col min="7" max="9" width="5.75" style="287" customWidth="1"/>
    <col min="10" max="10" width="8.375" style="287" customWidth="1"/>
    <col min="11" max="16384" width="5.75" style="287"/>
  </cols>
  <sheetData>
    <row r="1" spans="2:6" ht="30" customHeight="1"/>
    <row r="2" spans="2:6" ht="138.75" customHeight="1">
      <c r="B2" s="336" cm="1">
        <f t="array" ref="B2">dTM</f>
        <v>46071</v>
      </c>
      <c r="C2" s="336"/>
      <c r="D2" s="336"/>
      <c r="E2" s="336"/>
      <c r="F2" s="336"/>
    </row>
    <row r="3" spans="2:6" ht="20.100000000000001" customHeight="1">
      <c r="B3" s="288"/>
      <c r="C3" s="288"/>
      <c r="D3" s="288"/>
      <c r="E3" s="288"/>
      <c r="F3" s="288"/>
    </row>
    <row r="4" spans="2:6" ht="30" customHeight="1">
      <c r="B4" s="337" t="s">
        <v>269</v>
      </c>
      <c r="C4" s="337"/>
      <c r="D4" s="337"/>
      <c r="E4" s="337"/>
      <c r="F4" s="337"/>
    </row>
    <row r="17" spans="2:6" ht="20.100000000000001" customHeight="1">
      <c r="B17" s="289" t="s">
        <v>37</v>
      </c>
      <c r="C17" s="290"/>
      <c r="E17" s="291"/>
      <c r="F17" s="291"/>
    </row>
    <row r="18" spans="2:6" ht="20.100000000000001" customHeight="1">
      <c r="B18" s="292" t="s">
        <v>98</v>
      </c>
      <c r="C18" s="293"/>
      <c r="D18" s="294"/>
      <c r="E18" s="291"/>
      <c r="F18" s="291"/>
    </row>
    <row r="19" spans="2:6" ht="20.100000000000001" customHeight="1">
      <c r="B19" s="295"/>
      <c r="C19" s="295"/>
      <c r="D19" s="295"/>
      <c r="E19" s="291"/>
      <c r="F19" s="291"/>
    </row>
    <row r="20" spans="2:6" ht="20.100000000000001" customHeight="1" thickBot="1">
      <c r="C20" s="288"/>
      <c r="D20" s="288"/>
      <c r="E20" s="288"/>
      <c r="F20" s="288"/>
    </row>
    <row r="21" spans="2:6" ht="20.100000000000001" customHeight="1" thickTop="1" thickBot="1">
      <c r="B21" s="296" t="s">
        <v>212</v>
      </c>
      <c r="C21" s="212"/>
      <c r="D21" s="297"/>
      <c r="E21" s="212"/>
      <c r="F21" s="298" t="s">
        <v>215</v>
      </c>
    </row>
    <row r="22" spans="2:6" ht="12" thickTop="1">
      <c r="B22" s="213"/>
      <c r="C22" s="208"/>
      <c r="D22" s="208"/>
      <c r="E22" s="208"/>
      <c r="F22" s="299"/>
    </row>
    <row r="23" spans="2:6" ht="11.4">
      <c r="B23" s="213" t="s">
        <v>99</v>
      </c>
      <c r="C23" s="300"/>
      <c r="D23" s="300"/>
      <c r="E23" s="300"/>
      <c r="F23" s="301"/>
    </row>
    <row r="24" spans="2:6" ht="11.4">
      <c r="B24" s="213" t="s">
        <v>100</v>
      </c>
      <c r="C24" s="208"/>
      <c r="D24" s="208"/>
      <c r="E24" s="208"/>
      <c r="F24" s="302"/>
    </row>
    <row r="25" spans="2:6" ht="11.4">
      <c r="B25" s="303"/>
      <c r="C25" s="304"/>
      <c r="D25" s="304"/>
      <c r="E25" s="304"/>
      <c r="F25" s="305"/>
    </row>
    <row r="26" spans="2:6" ht="20.100000000000001" customHeight="1">
      <c r="B26" s="338" t="s">
        <v>270</v>
      </c>
      <c r="C26" s="339"/>
      <c r="D26" s="339"/>
      <c r="E26" s="339"/>
      <c r="F26" s="306" t="s">
        <v>308</v>
      </c>
    </row>
    <row r="27" spans="2:6" ht="20.100000000000001" customHeight="1" thickBot="1">
      <c r="B27" s="340"/>
      <c r="C27" s="341"/>
      <c r="D27" s="341"/>
      <c r="E27" s="341"/>
      <c r="F27" s="307" t="s">
        <v>309</v>
      </c>
    </row>
    <row r="28" spans="2:6" ht="20.100000000000001" customHeight="1" thickTop="1"/>
  </sheetData>
  <sheetProtection algorithmName="SHA-512" hashValue="6Pg4HFlTA6W9e4kqyK09pxfVdcBMHQn282hOG6aIzC4oFIlusxGppUnLkIQLKSwPlWVCtb0VdC5hkUBvVg1orA==" saltValue="LJBzTAKR8L8N/HySSV3gtw==" spinCount="100000" sheet="1" objects="1" scenarios="1"/>
  <mergeCells count="3">
    <mergeCell ref="B2:F2"/>
    <mergeCell ref="B4:F4"/>
    <mergeCell ref="B26:E27"/>
  </mergeCells>
  <hyperlinks>
    <hyperlink ref="B18" location="'2B'!A1" tooltip="Reken zelf!" display="} Klik hier" xr:uid="{647CD51E-A402-4439-A010-F4D41679E831}"/>
    <hyperlink ref="F21" r:id="rId1" tooltip="Stel uw vraag aan de redactie" xr:uid="{1C32FB78-7EE7-4257-8BD3-E7FC376E6AEF}"/>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b329247584708909c5f7a60716734da4">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04b40d37edbf6145f45f649d4967fbfd"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35AFE14-9D9D-4961-BB52-18B4DE432FED}">
  <ds:schemaRefs>
    <ds:schemaRef ds:uri="http://schemas.microsoft.com/sharepoint/v3/contenttype/forms"/>
  </ds:schemaRefs>
</ds:datastoreItem>
</file>

<file path=customXml/itemProps2.xml><?xml version="1.0" encoding="utf-8"?>
<ds:datastoreItem xmlns:ds="http://schemas.openxmlformats.org/officeDocument/2006/customXml" ds:itemID="{82CB4570-D60D-4382-A77F-C4270D19EB70}">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c1100eb2-400f-4abd-90be-61dbc9e47e5b"/>
    <ds:schemaRef ds:uri="9f1a52dd-c97f-4abb-8a98-4088ff99792c"/>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2F8C22D3-FB82-4522-B54F-AE9692CDF6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vt:i4>
      </vt:variant>
    </vt:vector>
  </HeadingPairs>
  <TitlesOfParts>
    <vt:vector size="24" baseType="lpstr">
      <vt:lpstr>Home</vt:lpstr>
      <vt:lpstr>1</vt:lpstr>
      <vt:lpstr>2</vt:lpstr>
      <vt:lpstr>Home FR</vt:lpstr>
      <vt:lpstr>1FR</vt:lpstr>
      <vt:lpstr>2FR</vt:lpstr>
      <vt:lpstr>Home B</vt:lpstr>
      <vt:lpstr>2B</vt:lpstr>
      <vt:lpstr>Home FR B</vt:lpstr>
      <vt:lpstr>2FRB</vt:lpstr>
      <vt:lpstr>EDISEC</vt:lpstr>
      <vt:lpstr>dTM</vt:lpstr>
      <vt:lpstr>'1'!Print_Area</vt:lpstr>
      <vt:lpstr>'1FR'!Print_Area</vt:lpstr>
      <vt:lpstr>'2'!Print_Area</vt:lpstr>
      <vt:lpstr>'2B'!Print_Area</vt:lpstr>
      <vt:lpstr>'2FR'!Print_Area</vt:lpstr>
      <vt:lpstr>'2FRB'!Print_Area</vt:lpstr>
      <vt:lpstr>Home!Print_Area</vt:lpstr>
      <vt:lpstr>'Home FR'!Print_Area</vt:lpstr>
      <vt:lpstr>'2'!Print_Titles</vt:lpstr>
      <vt:lpstr>'2B'!Print_Titles</vt:lpstr>
      <vt:lpstr>'2FR'!Print_Titles</vt:lpstr>
      <vt:lpstr>'2FRB'!Print_Titles</vt:lpstr>
    </vt:vector>
  </TitlesOfParts>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PH.POISMANS</dc:creator>
  <cp:keywords>394622-394618-422471-422523</cp:keywords>
  <cp:lastModifiedBy>Jonatan MUSSCHE</cp:lastModifiedBy>
  <cp:lastPrinted>2022-12-12T20:46:34Z</cp:lastPrinted>
  <dcterms:created xsi:type="dcterms:W3CDTF">2009-01-23T15:33:05Z</dcterms:created>
  <dcterms:modified xsi:type="dcterms:W3CDTF">2026-03-13T10:56:16Z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